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aash\Documentum\Checkout\"/>
    </mc:Choice>
  </mc:AlternateContent>
  <bookViews>
    <workbookView xWindow="-110" yWindow="-110" windowWidth="19420" windowHeight="10420" tabRatio="322" activeTab="2"/>
  </bookViews>
  <sheets>
    <sheet name="שער" sheetId="21" r:id="rId1"/>
    <sheet name="5.3.1" sheetId="20" r:id="rId2"/>
    <sheet name="5.3.2" sheetId="18" r:id="rId3"/>
    <sheet name="5.3.3" sheetId="15" r:id="rId4"/>
  </sheets>
  <definedNames>
    <definedName name="_xlnm._FilterDatabase" localSheetId="2" hidden="1">'5.3.2'!$C$26:$C$30</definedName>
    <definedName name="שער_הדולר">#REF!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8" i="15" l="1"/>
  <c r="D8" i="20"/>
  <c r="D14" i="20"/>
  <c r="D13" i="20"/>
  <c r="E7" i="15" l="1"/>
  <c r="G7" i="15" s="1"/>
  <c r="E23" i="18"/>
  <c r="E22" i="18"/>
  <c r="E21" i="18"/>
  <c r="E9" i="18"/>
  <c r="E8" i="18"/>
  <c r="E6" i="18"/>
  <c r="F28" i="15"/>
  <c r="E27" i="15"/>
  <c r="G27" i="15" s="1"/>
  <c r="E16" i="15"/>
  <c r="G16" i="15" s="1"/>
  <c r="E15" i="15"/>
  <c r="G15" i="15" s="1"/>
  <c r="E10" i="15"/>
  <c r="G10" i="15" s="1"/>
  <c r="E9" i="15"/>
  <c r="G9" i="15" s="1"/>
  <c r="G28" i="15" l="1"/>
  <c r="E12" i="15"/>
  <c r="G12" i="15" s="1"/>
  <c r="D16" i="20"/>
  <c r="E29" i="15" l="1"/>
  <c r="G29" i="15" s="1"/>
  <c r="E14" i="15"/>
  <c r="E13" i="15"/>
  <c r="D15" i="20"/>
  <c r="D12" i="20"/>
  <c r="D7" i="20"/>
  <c r="F3" i="20" l="1"/>
  <c r="E31" i="18"/>
  <c r="E17" i="18"/>
  <c r="E11" i="18"/>
  <c r="E10" i="18"/>
  <c r="E33" i="15"/>
  <c r="E32" i="15"/>
  <c r="E31" i="15"/>
  <c r="E30" i="15"/>
  <c r="E26" i="15"/>
  <c r="E25" i="15"/>
  <c r="E24" i="15"/>
  <c r="E23" i="15"/>
  <c r="E22" i="15"/>
  <c r="E21" i="15"/>
  <c r="E20" i="15"/>
  <c r="E19" i="15"/>
  <c r="E18" i="15"/>
  <c r="E17" i="15"/>
  <c r="G20" i="15" l="1"/>
  <c r="E13" i="18"/>
  <c r="G33" i="15" l="1"/>
  <c r="G32" i="15"/>
  <c r="G31" i="15"/>
  <c r="G30" i="15"/>
  <c r="G26" i="15"/>
  <c r="G25" i="15"/>
  <c r="G24" i="15"/>
  <c r="G23" i="15"/>
  <c r="G22" i="15"/>
  <c r="G21" i="15"/>
  <c r="G19" i="15"/>
  <c r="G18" i="15"/>
  <c r="G17" i="15"/>
  <c r="G14" i="15"/>
  <c r="G13" i="15"/>
  <c r="E11" i="15"/>
  <c r="E8" i="15"/>
  <c r="E6" i="15"/>
  <c r="E30" i="18"/>
  <c r="E29" i="18"/>
  <c r="E28" i="18"/>
  <c r="E27" i="18"/>
  <c r="E7" i="18"/>
  <c r="E12" i="18"/>
  <c r="E14" i="18"/>
  <c r="E15" i="18"/>
  <c r="E16" i="18"/>
  <c r="F4" i="18" l="1"/>
  <c r="G11" i="15"/>
  <c r="G8" i="15" l="1"/>
  <c r="G6" i="15"/>
  <c r="G35" i="15" l="1"/>
</calcChain>
</file>

<file path=xl/sharedStrings.xml><?xml version="1.0" encoding="utf-8"?>
<sst xmlns="http://schemas.openxmlformats.org/spreadsheetml/2006/main" count="204" uniqueCount="143">
  <si>
    <t>חזור לעמוד השער</t>
  </si>
  <si>
    <t>תיאור</t>
  </si>
  <si>
    <t>מחיר
(ש"ח לפני מע"מ)</t>
  </si>
  <si>
    <t>יש להשלים את נתוני ההצעה בתאים הצהובים</t>
  </si>
  <si>
    <t>הפניה למכרז</t>
  </si>
  <si>
    <t>רכיב</t>
  </si>
  <si>
    <t>כמות לצורך השוואת הצעות</t>
  </si>
  <si>
    <t>מחיר יח'</t>
  </si>
  <si>
    <t>עלות כוללת לרכיב לצורך השוואת הצעות</t>
  </si>
  <si>
    <t>הסבר / פירוט</t>
  </si>
  <si>
    <t>יח' מידה</t>
  </si>
  <si>
    <t>תוספת עלות (מעבר לעלות מיפוי וסימון ציוד) עבור הכנת תיק אתר לאתר קטן (כולל כל הפעולות הנדרשות במכרז בסעיף 2.3)</t>
  </si>
  <si>
    <t>תוספת עלות (מעבר לעלות מיפוי וסימון ציוד) עבור הכנת תיק אתר לאתר בינוני (כולל כל הפעולות הנדרשות במכרז בסעיף 2.3)</t>
  </si>
  <si>
    <t>תוספת עלות (מעבר לעלות מיפוי וסימון ציוד) עבור הכנת תיק אתר לאתר גדול (כולל כל הפעולות הנדרשות במכרז בסעיף 2.3)</t>
  </si>
  <si>
    <t>תוספת עלות (מעבר לעלות מיפוי וסימון ציוד) עבור הכנת תיק אתר לאתר גדול מאד (כולל כל הפעולות הנדרשות במכרז בסעיף 2.3)</t>
  </si>
  <si>
    <t>תוספת עלות (מעבר לעלות עדכון / רענון סקר מצאי) עבור עדכון / רענון תיק אתר לאתר קטן שעבר שינוי בינוי (כולל כל הפעולות הנדרשות במכרז בסעיף 2.3)</t>
  </si>
  <si>
    <t>תוספת עלות (מעבר לעלות עדכון / רענון סקר מצאי) עבור עדכון / רענון תיק אתר לאתר בינוני שעבר שינוי בינוי (כולל כל הפעולות הנדרשות במכרז בסעיף 2.3)</t>
  </si>
  <si>
    <t>תוספת עלות (מעבר לעלות עדכון / רענון סקר מצאי) עבור עדכון / רענון תיק אתר לאתר גדול שעבר שינוי בינוי (כולל כל הפעולות הנדרשות במכרז בסעיף 2.3)</t>
  </si>
  <si>
    <t>תוספת עלות (מעבר לעלות עדכון / רענון סקר מצאי) עבור עדכון / רענון תיק אתר לאתר גדול מאד שעבר שינוי בינוי (כולל כל הפעולות הנדרשות במכרז בסעיף 2.3)</t>
  </si>
  <si>
    <t>בדיקת גיליון</t>
  </si>
  <si>
    <t>עלות שכירות שבועית לציוד הנדרש לביצוע סקר מצאי לאחר שהותאם לצורכי המשרד לסוקר אחד הכולל מסופון ומדפסת מדבקות</t>
  </si>
  <si>
    <t>טבלה 5.3.2 א' - עלות סקר מצאי ראשוני</t>
  </si>
  <si>
    <t>טבלה 5.3.2 ב' - עלות סקר מצאי שנתי</t>
  </si>
  <si>
    <t>5.3.1 מחירון רכיבים</t>
  </si>
  <si>
    <t xml:space="preserve">טבלה 5.3.2 ג' - עלות עדכון / רענון סקר מצאי באתר קיים שעבר שינוי בינוי </t>
  </si>
  <si>
    <t>שבוע שכירות אחד</t>
  </si>
  <si>
    <t>ראה סעיפים 3.1, 3.2 ו- 3.5</t>
  </si>
  <si>
    <t>עלות מדבקת סימון ציוד ו/או מדבקת סימון ציוד לשרתים וחומרת תקשורת</t>
  </si>
  <si>
    <t>עלות תגית RFID</t>
  </si>
  <si>
    <t>יח'</t>
  </si>
  <si>
    <t>חדר מחשב</t>
  </si>
  <si>
    <t>אתר גדול</t>
  </si>
  <si>
    <t>אתר קטן</t>
  </si>
  <si>
    <t>אתר בינוני</t>
  </si>
  <si>
    <t>אתר גדול מאד</t>
  </si>
  <si>
    <t>2.3,
נספח 2.6 סעיף 1</t>
  </si>
  <si>
    <t>טבלה 5.3.1 ב' - עלות מדבקות ותגיות</t>
  </si>
  <si>
    <t>5.3.2 עלות ביצוע סקרים ותיקי אתר</t>
  </si>
  <si>
    <t>תוספת עלות (מעבר לעלות מיפוי וסימון ציוד) עבור הכנת תיק אתר לחדר מחשב בבית מע"צ (כולל כל הפעולות הנדרשות במכרז בסעיף 2.3)</t>
  </si>
  <si>
    <t>תוספת עלות (מעבר לעלות מיפוי וסימון ציוד) עבור הכנת תיק אתר לחדר מחשב בבזק בינלאומי (כולל כל הפעולות הנדרשות במכרז בסעיף 2.3)</t>
  </si>
  <si>
    <t>תוספת עלות (מעבר לעלות מיפוי וסימון ציוד) עבור הכנת תיק אתר לחדר מחשב באתר הראשי (כולל כל הפעולות הנדרשות במכרז בסעיף 2.3)</t>
  </si>
  <si>
    <t>תוספת עלות (מעבר לעלות מיפוי וסימון ציוד) עבור הכנת תיק אתר לחדר מחשב בקרית הממשלה, תל-אביב (כולל כל הפעולות הנדרשות במכרז בסעיף 2.3)</t>
  </si>
  <si>
    <t>חודש בשנה למשך 5 שנים (שנת בסיס וארבע שנות אופציה)</t>
  </si>
  <si>
    <t>500 פרטי ציוד בשנה למשך 5 שנים
לציוד שיסומן ע"י המשרד באופן עצמאי</t>
  </si>
  <si>
    <t>תוספת עלות (מעבר לעלות מיפוי וסימון ציוד) עבור הכנת תיק אתר לחדר מחשב בבזק בינלאומי  (כולל כל הפעולות הנדרשות במכרז בסעיף 2.3)</t>
  </si>
  <si>
    <t>5.3.3 עלות כוללת – עלות להשוואת הצעות (TCO)</t>
  </si>
  <si>
    <t>סעיף זה מגדיר את אופן השוואת ההצעות הכספיות של המציעים. ההשוואה מבוססת על עלות להשוואת הצעות (TCO – Total Cost of Ownership).
חישוב עלות מחזור החיים כולל גם רכיבי ושירותים אופציונליים וזאת על מנת שההשוואה בין המציעים תכלול התייחסות לכל מרכיבי ההצעה הכספית ותשקף את העלות הריאלית בהתקשרויות מסוג זה. השוואת ההצעות הכספיות תבוצע על בסיס החישוב המפורט בטבלה שלהלן :</t>
  </si>
  <si>
    <t>עלות כוללת להשוואת הצעות (TCO)</t>
  </si>
  <si>
    <t>0.1,
2.3</t>
  </si>
  <si>
    <t>0.1,
2.3, 2.5</t>
  </si>
  <si>
    <t>0.1, 3.5</t>
  </si>
  <si>
    <t>0.1, 3.4</t>
  </si>
  <si>
    <t>הנחיות לביצוע:</t>
  </si>
  <si>
    <t>1. בכל אחד מהגיליונות יש להזין את המחיר ליחידה בתאים שצבעם לבן
2. כל המחירים יוצגו בש"ח לפני מע"מ
3. יש לשים לב להוראות שמנוסחות בכותרות.
4. יש להדפיס את חוברת העבודה לאחר מילוי הנתונים ולחתום על התדפיס
באופן המחייב את המציע. התדפיס החתום יוגש במעטפת הצעת המחיר ביחד עם עותק דיגיטלי של חוברת האקסל ועותק של התדפיס סרוק בתבנית קובץ PDF.</t>
  </si>
  <si>
    <t>מזהה הפנייה לקבלת הצעות:</t>
  </si>
  <si>
    <t>נושא הפנייה לקבלת הצעות:</t>
  </si>
  <si>
    <t>שם הגוף המציע:</t>
  </si>
  <si>
    <r>
      <t xml:space="preserve">מזהה הגוף המציע </t>
    </r>
    <r>
      <rPr>
        <sz val="10"/>
        <color theme="1"/>
        <rFont val="Arial"/>
        <family val="2"/>
        <scheme val="minor"/>
      </rPr>
      <t>(ח.פ/ח.צ/ע.מ וכדו')</t>
    </r>
  </si>
  <si>
    <t>תאריך:</t>
  </si>
  <si>
    <t>חותמת וחתימה:</t>
  </si>
  <si>
    <t>רכיב ציוד בודד בחדר תקשוב</t>
  </si>
  <si>
    <t>עלות סקר מצאי ראשוני לציוד בחדר תקשוב</t>
  </si>
  <si>
    <t>רכיב ציוד בודד באחד מאתרי המשרד</t>
  </si>
  <si>
    <t xml:space="preserve">עלות ביצוע סקר מצאי שנתי לציוד המותקן בחדר תקשוב </t>
  </si>
  <si>
    <t>ארבעה סקרים שנתיים</t>
  </si>
  <si>
    <t>עלות ביצוע סקר מצאי חוזר / ריענון ועדכון מצאי לציוד באתרי המשרד שעבר שינויי בינוי לרכיב ציוד יחיד, כולל כל הפעולות הנדרשות במכרז בסעיף 2.2</t>
  </si>
  <si>
    <t>2000 רכיבים בשנה, 5 שנות הסכם</t>
  </si>
  <si>
    <t xml:space="preserve">ארבעה סקרים שנתיים
גידול שנתי של 10% בהיקף הציוד משנה לשנה
</t>
  </si>
  <si>
    <t>עלות שילוט לארון תקשוב</t>
  </si>
  <si>
    <r>
      <rPr>
        <sz val="20"/>
        <color theme="1"/>
        <rFont val="Arial"/>
        <family val="2"/>
        <scheme val="minor"/>
      </rPr>
      <t>מדינת ישראל</t>
    </r>
    <r>
      <rPr>
        <sz val="10"/>
        <rFont val="Arial"/>
        <charset val="177"/>
      </rPr>
      <t xml:space="preserve">
</t>
    </r>
    <r>
      <rPr>
        <b/>
        <sz val="22"/>
        <color theme="1"/>
        <rFont val="Arial"/>
        <family val="2"/>
        <scheme val="minor"/>
      </rPr>
      <t>משרד המשפטים</t>
    </r>
    <r>
      <rPr>
        <b/>
        <sz val="20"/>
        <color theme="1"/>
        <rFont val="Arial"/>
        <family val="2"/>
        <scheme val="minor"/>
      </rPr>
      <t xml:space="preserve">
</t>
    </r>
    <r>
      <rPr>
        <sz val="16"/>
        <color theme="1"/>
        <rFont val="Arial"/>
        <family val="2"/>
        <scheme val="minor"/>
      </rPr>
      <t>אגף טכנולוגיות דיגיטליות ומידע</t>
    </r>
  </si>
  <si>
    <t>5.3.1.1</t>
  </si>
  <si>
    <t>#</t>
  </si>
  <si>
    <t>5.3.1.2</t>
  </si>
  <si>
    <t>5.3.1.3</t>
  </si>
  <si>
    <t>5.3.1.4</t>
  </si>
  <si>
    <t>5.3.1.5</t>
  </si>
  <si>
    <t>5.2.1.6</t>
  </si>
  <si>
    <t>5.3.1.7</t>
  </si>
  <si>
    <t>5.3.2.1</t>
  </si>
  <si>
    <t>5.3.2.2</t>
  </si>
  <si>
    <t>5.3.2.3</t>
  </si>
  <si>
    <t>5.3.2.4</t>
  </si>
  <si>
    <t>5.3.2.5</t>
  </si>
  <si>
    <t>5.3.2.6</t>
  </si>
  <si>
    <t>5.3.2.7</t>
  </si>
  <si>
    <t>5.3.2.8</t>
  </si>
  <si>
    <t>5.3.2.9</t>
  </si>
  <si>
    <t>5.3.2.10</t>
  </si>
  <si>
    <t>5.3.2.11</t>
  </si>
  <si>
    <t>5.3.2.12</t>
  </si>
  <si>
    <r>
      <t xml:space="preserve">עלות מיפוי וסימון ציוד </t>
    </r>
    <r>
      <rPr>
        <b/>
        <u/>
        <sz val="9"/>
        <rFont val="Arial"/>
        <family val="2"/>
        <scheme val="minor"/>
      </rPr>
      <t>בחדר תקשוב</t>
    </r>
    <r>
      <rPr>
        <sz val="9"/>
        <rFont val="Arial"/>
        <family val="2"/>
        <scheme val="minor"/>
      </rPr>
      <t xml:space="preserve"> לרכיב ציוד יחיד,</t>
    </r>
    <r>
      <rPr>
        <b/>
        <sz val="9"/>
        <rFont val="Arial"/>
        <family val="2"/>
        <scheme val="minor"/>
      </rPr>
      <t xml:space="preserve"> </t>
    </r>
    <r>
      <rPr>
        <sz val="9"/>
        <rFont val="Arial"/>
        <family val="2"/>
        <scheme val="minor"/>
      </rPr>
      <t xml:space="preserve"> כולל כל הפעולות הנדרשות במכרז בסעיף 2.2. העלות </t>
    </r>
    <r>
      <rPr>
        <b/>
        <u/>
        <sz val="9"/>
        <rFont val="Arial"/>
        <family val="2"/>
        <scheme val="minor"/>
      </rPr>
      <t>כוללת</t>
    </r>
    <r>
      <rPr>
        <sz val="9"/>
        <rFont val="Arial"/>
        <family val="2"/>
        <scheme val="minor"/>
      </rPr>
      <t xml:space="preserve"> גם את עלות האספקה של מדבקת סימון הציוד שבסעיף 5.3.1.2.</t>
    </r>
  </si>
  <si>
    <r>
      <t xml:space="preserve">עלות מיפוי וסימון ציוד לוגיסטי </t>
    </r>
    <r>
      <rPr>
        <b/>
        <u/>
        <sz val="9"/>
        <rFont val="Arial"/>
        <family val="2"/>
        <scheme val="minor"/>
      </rPr>
      <t>באתרי המשרד</t>
    </r>
    <r>
      <rPr>
        <sz val="9"/>
        <rFont val="Arial"/>
        <family val="2"/>
        <scheme val="minor"/>
      </rPr>
      <t xml:space="preserve"> לרכיב ציוד יחיד, כולל כל הפעולות הנדרשות במכרז בסעיף 2.2.  העלות </t>
    </r>
    <r>
      <rPr>
        <b/>
        <u/>
        <sz val="9"/>
        <rFont val="Arial"/>
        <family val="2"/>
        <scheme val="minor"/>
      </rPr>
      <t>כוללת</t>
    </r>
    <r>
      <rPr>
        <sz val="9"/>
        <rFont val="Arial"/>
        <family val="2"/>
        <scheme val="minor"/>
      </rPr>
      <t xml:space="preserve"> גם את עלות האספקה של מדבקת הנכס שבסעיף 5.3.1.3.</t>
    </r>
  </si>
  <si>
    <r>
      <t>עלות מיפוי וסימון ספר יחיד</t>
    </r>
    <r>
      <rPr>
        <b/>
        <u/>
        <sz val="9"/>
        <rFont val="Arial"/>
        <family val="2"/>
        <scheme val="minor"/>
      </rPr>
      <t xml:space="preserve"> באתרי המשרד</t>
    </r>
    <r>
      <rPr>
        <sz val="9"/>
        <rFont val="Arial"/>
        <family val="2"/>
        <scheme val="minor"/>
      </rPr>
      <t xml:space="preserve"> , כולל כל הפעולות הנדרשות במכרז בסעיף 2.2. העלות </t>
    </r>
    <r>
      <rPr>
        <b/>
        <u/>
        <sz val="9"/>
        <rFont val="Arial"/>
        <family val="2"/>
        <scheme val="minor"/>
      </rPr>
      <t>כוללת</t>
    </r>
    <r>
      <rPr>
        <sz val="9"/>
        <rFont val="Arial"/>
        <family val="2"/>
        <scheme val="minor"/>
      </rPr>
      <t xml:space="preserve"> גם את עלות האספקה של מדבקת סימון ספר שבסעיף 5.3.1.4.</t>
    </r>
  </si>
  <si>
    <r>
      <t xml:space="preserve">עלות </t>
    </r>
    <r>
      <rPr>
        <b/>
        <u/>
        <sz val="9"/>
        <rFont val="Arial"/>
        <family val="2"/>
        <scheme val="minor"/>
      </rPr>
      <t>אספקה</t>
    </r>
    <r>
      <rPr>
        <sz val="9"/>
        <rFont val="Arial"/>
        <family val="2"/>
        <scheme val="minor"/>
      </rPr>
      <t xml:space="preserve"> של מדבקה לסימון ספרים (כמפורט בסעיפים 0.1 ו- 3.4 במכרז.</t>
    </r>
  </si>
  <si>
    <r>
      <t xml:space="preserve">עלות </t>
    </r>
    <r>
      <rPr>
        <b/>
        <u/>
        <sz val="9"/>
        <rFont val="Arial"/>
        <family val="2"/>
        <scheme val="minor"/>
      </rPr>
      <t>אספקה</t>
    </r>
    <r>
      <rPr>
        <sz val="9"/>
        <rFont val="Arial"/>
        <family val="2"/>
        <scheme val="minor"/>
      </rPr>
      <t xml:space="preserve"> של מדבקת סימון ציוד מחשוב (כמפורט בסעיפים 0.1 ו- 3.4 במכרז) ו/או מדבקת סימון ציוד לשרתים וחומרת תקשורת (כמפורט בסעיפים 0.1 ו- 3.4 במכרז).</t>
    </r>
  </si>
  <si>
    <r>
      <t xml:space="preserve">עלות </t>
    </r>
    <r>
      <rPr>
        <b/>
        <u/>
        <sz val="9"/>
        <rFont val="Arial"/>
        <family val="2"/>
        <scheme val="minor"/>
      </rPr>
      <t>לאספקה והדבקה</t>
    </r>
    <r>
      <rPr>
        <sz val="9"/>
        <rFont val="Arial"/>
        <family val="2"/>
        <scheme val="minor"/>
      </rPr>
      <t xml:space="preserve"> של שילוט חרוט לארון תקשוב (כמפורט בסעיפים 0.1 במכרז)</t>
    </r>
  </si>
  <si>
    <r>
      <t xml:space="preserve">עלות אופציה </t>
    </r>
    <r>
      <rPr>
        <b/>
        <u/>
        <sz val="9"/>
        <rFont val="Arial"/>
        <family val="2"/>
        <scheme val="minor"/>
      </rPr>
      <t>לאספקה, הדבקה ותיעוד</t>
    </r>
    <r>
      <rPr>
        <sz val="9"/>
        <rFont val="Arial"/>
        <family val="2"/>
        <scheme val="minor"/>
      </rPr>
      <t xml:space="preserve"> של תגית RFID בודדת (כמפורט בסעיפים 0.1 ו- 3.5 במכרז) (מחיר אחיד לכל סוגי המדבקות: רגילה, להדבקה על מתכת, לספרים), כחלק מעבודת מיפוי הציוד.</t>
    </r>
  </si>
  <si>
    <t>5.3.2.13</t>
  </si>
  <si>
    <t>5.3.2.14</t>
  </si>
  <si>
    <t>5.3.2.15</t>
  </si>
  <si>
    <t>5.3.2.16</t>
  </si>
  <si>
    <t>5.3.2.17</t>
  </si>
  <si>
    <t>5.3.2.18</t>
  </si>
  <si>
    <t>5.3.2.19</t>
  </si>
  <si>
    <t>5.3.2.20</t>
  </si>
  <si>
    <t>עלות מדבקת סימון ספרים</t>
  </si>
  <si>
    <t>20,000 פרטי ציוד מחחשוב
15,000 ספרים</t>
  </si>
  <si>
    <t>עלות סקר מצאי ראשוני לציוד מחשוב באתרי המשרד</t>
  </si>
  <si>
    <t>רכיב ציוד מחשוב בודד באחד מאתרי המשרד</t>
  </si>
  <si>
    <t>רכיב ציוד לוגיסטי בודד באחד מאתרי המשרד</t>
  </si>
  <si>
    <t>עלות סקר מצאי ראשוני לספרים בספריית המשרד</t>
  </si>
  <si>
    <t>ספר בודד</t>
  </si>
  <si>
    <r>
      <t>עלות ביצוע סקר מצאי שנתי לציוד מחשוב</t>
    </r>
    <r>
      <rPr>
        <b/>
        <u/>
        <sz val="9"/>
        <rFont val="Arial"/>
        <family val="2"/>
        <scheme val="minor"/>
      </rPr>
      <t xml:space="preserve"> באתרי המשרד</t>
    </r>
    <r>
      <rPr>
        <sz val="9"/>
        <rFont val="Arial"/>
        <family val="2"/>
        <scheme val="minor"/>
      </rPr>
      <t xml:space="preserve"> לרכיב ציוד יחיד,  כולל כל הפעולות הנדרשות במכרז בסעיף 2.2</t>
    </r>
  </si>
  <si>
    <r>
      <t>עלות ביצוע סקר מצאי שנתי לציוד לוגיסטי</t>
    </r>
    <r>
      <rPr>
        <b/>
        <u/>
        <sz val="9"/>
        <rFont val="Arial"/>
        <family val="2"/>
        <scheme val="minor"/>
      </rPr>
      <t xml:space="preserve"> באתרי המשרד</t>
    </r>
    <r>
      <rPr>
        <sz val="9"/>
        <rFont val="Arial"/>
        <family val="2"/>
        <scheme val="minor"/>
      </rPr>
      <t xml:space="preserve"> לרכיב ציוד יחיד,  כולל כל הפעולות הנדרשות במכרז בסעיף 2.2</t>
    </r>
  </si>
  <si>
    <r>
      <t xml:space="preserve">עלות ביצוע סקר מצאי שנתי לציוד מחשוב המותקן </t>
    </r>
    <r>
      <rPr>
        <b/>
        <u/>
        <sz val="9"/>
        <rFont val="Arial"/>
        <family val="2"/>
        <scheme val="minor"/>
      </rPr>
      <t>בחדר תקשוב</t>
    </r>
    <r>
      <rPr>
        <sz val="9"/>
        <rFont val="Arial"/>
        <family val="2"/>
        <scheme val="minor"/>
      </rPr>
      <t xml:space="preserve"> לרכיב ציוד יחיד,  כולל כל הפעולות הנדרשות במכרז בסעיף 2.2</t>
    </r>
  </si>
  <si>
    <t>עלות ביצוע סקר מצאי שנתי לציוד מחשוב באתרי המשרד</t>
  </si>
  <si>
    <t>רכיב ציוד מחשוב בודד בחדר תקשוב</t>
  </si>
  <si>
    <t>עלות ביצוע סקר מצאי שנתי לציוד לוגיסטי באתרי המשרד</t>
  </si>
  <si>
    <t>רכיב ציוד מחשוב ו/או לוגיסטי בודד באחד מאתרי המשרד</t>
  </si>
  <si>
    <t>בפורמט הנדרש בנספח 2.3</t>
  </si>
  <si>
    <t>תוספת עלות עבור סימון ציוד שנסקר במסגרת סקר מצאי שנתי במדבקת סימון שנתית (במסגרת סקר שנתי)</t>
  </si>
  <si>
    <t>טבלה 5.3.1 א' - עלות ציוד ורישוי</t>
  </si>
  <si>
    <t xml:space="preserve">עלות רישוי שנתית עבור תוכנה להפקת מדבקת מצאי </t>
  </si>
  <si>
    <t xml:space="preserve">עלות רישוי עבור תוכנה להפקת מדבקת מצאי </t>
  </si>
  <si>
    <t>5 שנות הסכם</t>
  </si>
  <si>
    <t>שנת רישוי</t>
  </si>
  <si>
    <t>3.4.4</t>
  </si>
  <si>
    <r>
      <t xml:space="preserve">עלות </t>
    </r>
    <r>
      <rPr>
        <b/>
        <u/>
        <sz val="9"/>
        <rFont val="Arial"/>
        <family val="2"/>
        <scheme val="minor"/>
      </rPr>
      <t>אספקה</t>
    </r>
    <r>
      <rPr>
        <sz val="9"/>
        <rFont val="Arial"/>
        <family val="2"/>
        <scheme val="minor"/>
      </rPr>
      <t xml:space="preserve"> של מדבקה שנתית (כמפורט בסעיפים 0.1 ו- 3.4 במכרז).</t>
    </r>
  </si>
  <si>
    <t>עלות מדבקה שנתית</t>
  </si>
  <si>
    <t>עלות סקר מצאי ראשוני לציוד לוגיסטי המשרד</t>
  </si>
  <si>
    <t>חל על הסקר הראשון שיבוצע ע"י הספק בלבד.
סקרים שנתיים/נוספים יבוצעו בהתאם למחיר המפורט בסעיף "עלות ביצוע סקר מצאי שנתי לציוד באתרי המשרד" כולל את עלות העבודה ומדבקת הסימון</t>
  </si>
  <si>
    <t>חל על הסקר הראשון שיבוצע ע"י הספק בלבד.
סקרים שנתיים/נוספים יבוצעו בהתאם למחיר המפורט בסעיף "עלות ביצוע סקר מצאי שנתי לציוד באתרי המשרד". כולל את עלות העבודה ומדבקת הסימון.</t>
  </si>
  <si>
    <t>ארבעה סקרים שנתיים. כמות בסיס 20,000 פריטים.
גידול שנתי של 10% בהיקף הציוד משנה לשנה:
- שנה 2 - 22,000
- שנה 3 - 24,200
- שנה 4 - 26,620
- שנה 5 - 29,282
סה"כ לשנים 2 עד 5 - 102,102</t>
  </si>
  <si>
    <t>ארבעה סקרים שנתיים. כמות בסיס 35,000 פריטים.
גידול שנתי של 10% בהיקף הציוד משנה לשנה:
- שנה 2 - 38,500
- שנה 3 - 42,350
- שנה 4 - 46,585
- שנה 5 - 51,244
סה"כ לשנים 2 עד 5 - 178,679</t>
  </si>
  <si>
    <t>10 אתרים בשנה (כמות מוערכת)
4 שנות הארכה</t>
  </si>
  <si>
    <t>5 אתרים בשנה (כמות מוערכת)
4 שנות הארכה</t>
  </si>
  <si>
    <t>אתר אחד בשנה (כמות מוערכת)
4 שנות הארכה</t>
  </si>
  <si>
    <t>כולל את עלות העבודה ושתי מדבקות הסימון (לכל ספר, אחת בגב הספר והשניה בכריכה הפנימית)</t>
  </si>
  <si>
    <r>
      <t xml:space="preserve">עלות שכירות שבועית לתוכנה לספירת המצאי ולציוד הנדרש לביצוע סקר מצאי לאחר שהותאם לצורכי המשרד </t>
    </r>
    <r>
      <rPr>
        <b/>
        <u/>
        <sz val="9"/>
        <rFont val="Arial"/>
        <family val="2"/>
        <scheme val="minor"/>
      </rPr>
      <t>לסוקר אחד</t>
    </r>
    <r>
      <rPr>
        <sz val="9"/>
        <rFont val="Arial"/>
        <family val="2"/>
        <scheme val="minor"/>
      </rPr>
      <t xml:space="preserve"> הכולל מסופון, מדפסת מדבקות כמפורט בסעיפים 3.1 עד 3.3 במכרז)</t>
    </r>
  </si>
  <si>
    <t>30-2019</t>
  </si>
  <si>
    <t>מכרז פומבי 30-2019 אספקת שירות סקרי מצאי, מיפוי וסימון של ציוד מחשוב, לוגיסטי וספרים עבור משרד המשפטים</t>
  </si>
  <si>
    <r>
      <t xml:space="preserve">עלות מיפוי וסימון ציוד מחשוב </t>
    </r>
    <r>
      <rPr>
        <b/>
        <u/>
        <sz val="9"/>
        <rFont val="Arial"/>
        <family val="2"/>
        <scheme val="minor"/>
      </rPr>
      <t>באתרי המשרד</t>
    </r>
    <r>
      <rPr>
        <sz val="9"/>
        <rFont val="Arial"/>
        <family val="2"/>
        <scheme val="minor"/>
      </rPr>
      <t xml:space="preserve"> לרכיב ציוד יחיד, כולל כל הפעולות הנדרשות במכרז בסעיף 2.2. העלות </t>
    </r>
    <r>
      <rPr>
        <b/>
        <u/>
        <sz val="9"/>
        <rFont val="Arial"/>
        <family val="2"/>
        <scheme val="minor"/>
      </rPr>
      <t>כוללת</t>
    </r>
    <r>
      <rPr>
        <sz val="9"/>
        <rFont val="Arial"/>
        <family val="2"/>
        <scheme val="minor"/>
      </rPr>
      <t xml:space="preserve"> גם את עלות  האספקה של מדבקת סימון הציוד שבסעיף 5.3.1.2.</t>
    </r>
  </si>
  <si>
    <t>עלות ביצוע סקר מצאי חוזר / ריענון ועדכון מצאי לציוד באתרי המשרד שעבר שינוי בינוי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</si>
</sst>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
    <numFmt numFmtId="165" formatCode="&quot;₪&quot;\ #,##0.00"/>
  </numFmts>
  <fonts count="24" x14ac:knownFonts="1">
    <font>
      <sz val="10"/>
      <name val="Arial"/>
      <charset val="177"/>
    </font>
    <font>
      <sz val="8"/>
      <name val="Arial"/>
      <family val="2"/>
    </font>
    <font>
      <u/>
      <sz val="10"/>
      <color indexed="12"/>
      <name val="Arial"/>
      <family val="2"/>
    </font>
    <font>
      <sz val="10"/>
      <name val="Arial"/>
      <family val="2"/>
      <scheme val="minor"/>
    </font>
    <font>
      <b/>
      <sz val="12"/>
      <name val="Arial"/>
      <family val="2"/>
      <scheme val="minor"/>
    </font>
    <font>
      <b/>
      <sz val="9"/>
      <color indexed="10"/>
      <name val="Arial"/>
      <family val="2"/>
      <scheme val="minor"/>
    </font>
    <font>
      <sz val="9"/>
      <name val="Arial"/>
      <family val="2"/>
      <scheme val="minor"/>
    </font>
    <font>
      <b/>
      <sz val="9"/>
      <name val="Arial"/>
      <family val="2"/>
      <scheme val="minor"/>
    </font>
    <font>
      <b/>
      <sz val="10"/>
      <name val="Arial"/>
      <family val="2"/>
      <scheme val="minor"/>
    </font>
    <font>
      <b/>
      <u/>
      <sz val="10"/>
      <name val="Arial"/>
      <family val="2"/>
      <scheme val="minor"/>
    </font>
    <font>
      <b/>
      <sz val="10"/>
      <name val="Arial"/>
      <family val="2"/>
    </font>
    <font>
      <b/>
      <sz val="11"/>
      <color theme="1"/>
      <name val="Arial"/>
      <family val="2"/>
      <scheme val="minor"/>
    </font>
    <font>
      <b/>
      <sz val="11"/>
      <color theme="1"/>
      <name val="Arial"/>
      <family val="2"/>
    </font>
    <font>
      <sz val="11"/>
      <color theme="1"/>
      <name val="Arial"/>
      <family val="2"/>
    </font>
    <font>
      <b/>
      <sz val="14"/>
      <color theme="1"/>
      <name val="Arial"/>
      <family val="2"/>
      <scheme val="minor"/>
    </font>
    <font>
      <b/>
      <sz val="14"/>
      <name val="Arial"/>
      <family val="2"/>
    </font>
    <font>
      <b/>
      <u/>
      <sz val="9"/>
      <name val="Arial"/>
      <family val="2"/>
      <scheme val="minor"/>
    </font>
    <font>
      <u/>
      <sz val="11"/>
      <color theme="1"/>
      <name val="Arial"/>
      <family val="2"/>
      <scheme val="minor"/>
    </font>
    <font>
      <sz val="10"/>
      <color rgb="FF000000"/>
      <name val="Times New Roman"/>
      <family val="1"/>
    </font>
    <font>
      <sz val="10"/>
      <color theme="1"/>
      <name val="Arial"/>
      <family val="2"/>
      <scheme val="minor"/>
    </font>
    <font>
      <sz val="20"/>
      <color theme="1"/>
      <name val="Arial"/>
      <family val="2"/>
      <scheme val="minor"/>
    </font>
    <font>
      <b/>
      <sz val="22"/>
      <color theme="1"/>
      <name val="Arial"/>
      <family val="2"/>
      <scheme val="minor"/>
    </font>
    <font>
      <b/>
      <sz val="20"/>
      <color theme="1"/>
      <name val="Arial"/>
      <family val="2"/>
      <scheme val="minor"/>
    </font>
    <font>
      <sz val="16"/>
      <color theme="1"/>
      <name val="Arial"/>
      <family val="2"/>
      <scheme val="minor"/>
    </font>
  </fonts>
  <fills count="9">
    <fill>
      <patternFill patternType="none"/>
    </fill>
    <fill>
      <patternFill patternType="gray125"/>
    </fill>
    <fill>
      <patternFill patternType="solid">
        <fgColor theme="7" tint="0.59999389629810485"/>
        <bgColor indexed="64"/>
      </patternFill>
    </fill>
    <fill>
      <patternFill patternType="solid">
        <fgColor rgb="FFBFBFBF"/>
        <bgColor indexed="64"/>
      </patternFill>
    </fill>
    <fill>
      <patternFill patternType="solid">
        <fgColor rgb="FFDBDBDB"/>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249977111117893"/>
        <bgColor indexed="64"/>
      </patternFill>
    </fill>
    <fill>
      <patternFill patternType="solid">
        <fgColor rgb="FFF5F5F5"/>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medium">
        <color indexed="64"/>
      </left>
      <right/>
      <top/>
      <bottom style="medium">
        <color indexed="64"/>
      </bottom>
      <diagonal/>
    </border>
    <border>
      <left style="medium">
        <color indexed="64"/>
      </left>
      <right style="double">
        <color indexed="64"/>
      </right>
      <top/>
      <bottom style="medium">
        <color indexed="64"/>
      </bottom>
      <diagonal/>
    </border>
    <border>
      <left style="double">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thin">
        <color indexed="64"/>
      </top>
      <bottom/>
      <diagonal/>
    </border>
    <border>
      <left style="double">
        <color indexed="64"/>
      </left>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27">
    <xf numFmtId="0" fontId="0" fillId="0" borderId="0" xfId="0"/>
    <xf numFmtId="0" fontId="3" fillId="0" borderId="0" xfId="0" applyFont="1" applyProtection="1"/>
    <xf numFmtId="0" fontId="6" fillId="4" borderId="1" xfId="0" applyFont="1" applyFill="1" applyBorder="1" applyAlignment="1">
      <alignment horizontal="right" vertical="center" wrapText="1" readingOrder="2"/>
    </xf>
    <xf numFmtId="0" fontId="0" fillId="0" borderId="4" xfId="0" applyBorder="1"/>
    <xf numFmtId="0" fontId="0" fillId="0" borderId="0" xfId="0" applyAlignment="1">
      <alignment vertical="top" wrapText="1"/>
    </xf>
    <xf numFmtId="0" fontId="13" fillId="0" borderId="0" xfId="0" applyFont="1" applyFill="1" applyBorder="1" applyAlignment="1">
      <alignment horizontal="center" vertical="top" wrapText="1" readingOrder="2"/>
    </xf>
    <xf numFmtId="0" fontId="13" fillId="0" borderId="0" xfId="0" applyFont="1" applyFill="1" applyBorder="1" applyAlignment="1">
      <alignment horizontal="justify" vertical="top" wrapText="1" readingOrder="2"/>
    </xf>
    <xf numFmtId="3" fontId="0" fillId="0" borderId="0" xfId="0" applyNumberFormat="1" applyFill="1" applyBorder="1" applyAlignment="1">
      <alignment horizontal="center" vertical="top"/>
    </xf>
    <xf numFmtId="0" fontId="0" fillId="0" borderId="0" xfId="0" applyFill="1"/>
    <xf numFmtId="0" fontId="12" fillId="0" borderId="14" xfId="0" applyFont="1" applyFill="1" applyBorder="1" applyAlignment="1">
      <alignment horizontal="center" vertical="center" wrapText="1" readingOrder="2"/>
    </xf>
    <xf numFmtId="0" fontId="12" fillId="0" borderId="15" xfId="0" applyFont="1" applyFill="1" applyBorder="1" applyAlignment="1">
      <alignment horizontal="center" vertical="center" wrapText="1" readingOrder="2"/>
    </xf>
    <xf numFmtId="0" fontId="12" fillId="0" borderId="16" xfId="0" applyFont="1" applyFill="1" applyBorder="1" applyAlignment="1">
      <alignment horizontal="center" vertical="center" wrapText="1" readingOrder="2"/>
    </xf>
    <xf numFmtId="0" fontId="12" fillId="0" borderId="17" xfId="0" applyFont="1" applyFill="1" applyBorder="1" applyAlignment="1">
      <alignment horizontal="center" vertical="center" wrapText="1" readingOrder="2"/>
    </xf>
    <xf numFmtId="0" fontId="13" fillId="0" borderId="18" xfId="0" applyFont="1" applyFill="1" applyBorder="1" applyAlignment="1">
      <alignment horizontal="center" vertical="top" wrapText="1" readingOrder="2"/>
    </xf>
    <xf numFmtId="3" fontId="13" fillId="0" borderId="18" xfId="0" applyNumberFormat="1" applyFont="1" applyFill="1" applyBorder="1" applyAlignment="1">
      <alignment horizontal="center" vertical="top" wrapText="1" readingOrder="2"/>
    </xf>
    <xf numFmtId="164" fontId="13" fillId="0" borderId="18" xfId="0" applyNumberFormat="1" applyFont="1" applyFill="1" applyBorder="1" applyAlignment="1">
      <alignment horizontal="center" vertical="top" wrapText="1"/>
    </xf>
    <xf numFmtId="164" fontId="0" fillId="0" borderId="19" xfId="0" applyNumberFormat="1" applyFill="1" applyBorder="1" applyAlignment="1">
      <alignment horizontal="center" vertical="top"/>
    </xf>
    <xf numFmtId="164" fontId="15" fillId="7" borderId="17" xfId="0" applyNumberFormat="1" applyFont="1" applyFill="1" applyBorder="1" applyAlignment="1">
      <alignment horizontal="center" vertical="center"/>
    </xf>
    <xf numFmtId="0" fontId="8" fillId="0" borderId="0" xfId="0" applyFont="1" applyFill="1" applyBorder="1" applyAlignment="1" applyProtection="1">
      <alignment horizontal="center" vertical="center" wrapText="1" readingOrder="2"/>
    </xf>
    <xf numFmtId="0" fontId="0" fillId="0" borderId="0" xfId="0" applyFill="1" applyBorder="1"/>
    <xf numFmtId="0" fontId="7" fillId="0" borderId="0" xfId="0" applyFont="1" applyFill="1" applyBorder="1" applyAlignment="1">
      <alignment horizontal="center" vertical="center" wrapText="1" readingOrder="2"/>
    </xf>
    <xf numFmtId="0" fontId="3" fillId="0" borderId="0" xfId="0" applyFont="1" applyFill="1" applyProtection="1"/>
    <xf numFmtId="3" fontId="8" fillId="0" borderId="0" xfId="0" applyNumberFormat="1" applyFont="1" applyFill="1" applyBorder="1" applyAlignment="1" applyProtection="1">
      <alignment horizontal="center" vertical="center" wrapText="1" readingOrder="2"/>
    </xf>
    <xf numFmtId="3" fontId="0" fillId="0" borderId="0" xfId="0" applyNumberFormat="1" applyFill="1" applyBorder="1"/>
    <xf numFmtId="3" fontId="7" fillId="0" borderId="0" xfId="0" applyNumberFormat="1" applyFont="1" applyFill="1" applyBorder="1" applyAlignment="1">
      <alignment horizontal="center" vertical="center" wrapText="1" readingOrder="2"/>
    </xf>
    <xf numFmtId="3" fontId="6" fillId="0" borderId="0" xfId="0" applyNumberFormat="1" applyFont="1" applyFill="1" applyBorder="1" applyAlignment="1">
      <alignment horizontal="center" vertical="center" wrapText="1" readingOrder="2"/>
    </xf>
    <xf numFmtId="3" fontId="3" fillId="0" borderId="0" xfId="0" applyNumberFormat="1" applyFont="1" applyFill="1" applyProtection="1"/>
    <xf numFmtId="165" fontId="6" fillId="0" borderId="0" xfId="0" applyNumberFormat="1" applyFont="1" applyFill="1" applyBorder="1" applyAlignment="1">
      <alignment horizontal="center" vertical="center" wrapText="1"/>
    </xf>
    <xf numFmtId="0" fontId="5" fillId="0" borderId="7" xfId="1" applyFont="1" applyFill="1" applyBorder="1" applyAlignment="1" applyProtection="1">
      <alignment horizontal="center" vertical="center" wrapText="1"/>
    </xf>
    <xf numFmtId="0" fontId="5" fillId="0" borderId="10" xfId="1" applyFont="1" applyFill="1" applyBorder="1" applyAlignment="1" applyProtection="1">
      <alignment horizontal="center" vertical="center" wrapText="1"/>
    </xf>
    <xf numFmtId="0" fontId="3" fillId="0" borderId="7" xfId="0" applyFont="1" applyFill="1" applyBorder="1" applyAlignment="1" applyProtection="1"/>
    <xf numFmtId="0" fontId="3" fillId="0" borderId="10" xfId="0" applyFont="1" applyFill="1" applyBorder="1" applyAlignment="1" applyProtection="1"/>
    <xf numFmtId="0" fontId="3" fillId="0" borderId="0" xfId="0" applyFont="1" applyAlignment="1" applyProtection="1">
      <alignment horizontal="center"/>
    </xf>
    <xf numFmtId="0" fontId="0" fillId="0" borderId="0" xfId="0" applyAlignment="1">
      <alignment horizontal="center"/>
    </xf>
    <xf numFmtId="0" fontId="10" fillId="0" borderId="1" xfId="0" applyFont="1" applyBorder="1" applyAlignment="1">
      <alignment horizontal="center" vertical="center" wrapText="1"/>
    </xf>
    <xf numFmtId="0" fontId="3" fillId="0" borderId="9" xfId="0" applyFont="1" applyBorder="1" applyAlignment="1" applyProtection="1"/>
    <xf numFmtId="0" fontId="13" fillId="0" borderId="20" xfId="0" applyFont="1" applyFill="1" applyBorder="1" applyAlignment="1">
      <alignment horizontal="right" vertical="top" wrapText="1"/>
    </xf>
    <xf numFmtId="0" fontId="13" fillId="0" borderId="31" xfId="0" applyFont="1" applyFill="1" applyBorder="1" applyAlignment="1">
      <alignment horizontal="justify" vertical="top" wrapText="1" readingOrder="2"/>
    </xf>
    <xf numFmtId="0" fontId="13" fillId="0" borderId="32" xfId="0" applyFont="1" applyFill="1" applyBorder="1" applyAlignment="1">
      <alignment horizontal="center" vertical="top" wrapText="1" readingOrder="2"/>
    </xf>
    <xf numFmtId="164" fontId="13" fillId="0" borderId="32" xfId="0" applyNumberFormat="1" applyFont="1" applyFill="1" applyBorder="1" applyAlignment="1">
      <alignment horizontal="center" vertical="top" wrapText="1"/>
    </xf>
    <xf numFmtId="3" fontId="13" fillId="0" borderId="32" xfId="0" applyNumberFormat="1" applyFont="1" applyFill="1" applyBorder="1" applyAlignment="1">
      <alignment horizontal="center" vertical="top" wrapText="1" readingOrder="2"/>
    </xf>
    <xf numFmtId="164" fontId="0" fillId="0" borderId="33" xfId="0" applyNumberFormat="1" applyFill="1" applyBorder="1" applyAlignment="1">
      <alignment horizontal="center" vertical="top"/>
    </xf>
    <xf numFmtId="164" fontId="0" fillId="0" borderId="26" xfId="0" applyNumberFormat="1" applyFill="1" applyBorder="1" applyAlignment="1">
      <alignment horizontal="center" vertical="top"/>
    </xf>
    <xf numFmtId="0" fontId="0" fillId="0" borderId="0" xfId="0" applyBorder="1"/>
    <xf numFmtId="0" fontId="0" fillId="8" borderId="3" xfId="0" applyFill="1" applyBorder="1"/>
    <xf numFmtId="0" fontId="0" fillId="8" borderId="5" xfId="0" applyFill="1" applyBorder="1"/>
    <xf numFmtId="0" fontId="0" fillId="8" borderId="6" xfId="0" applyFill="1" applyBorder="1"/>
    <xf numFmtId="0" fontId="0" fillId="8" borderId="7" xfId="0" applyFill="1" applyBorder="1"/>
    <xf numFmtId="0" fontId="18" fillId="8" borderId="0" xfId="0" applyFont="1" applyFill="1" applyBorder="1" applyAlignment="1">
      <alignment horizontal="center" vertical="top" wrapText="1" readingOrder="2"/>
    </xf>
    <xf numFmtId="0" fontId="19" fillId="8" borderId="0" xfId="0" applyFont="1" applyFill="1" applyBorder="1" applyAlignment="1">
      <alignment horizontal="center" vertical="top" wrapText="1" readingOrder="2"/>
    </xf>
    <xf numFmtId="0" fontId="0" fillId="8" borderId="10" xfId="0" applyFill="1" applyBorder="1"/>
    <xf numFmtId="0" fontId="0" fillId="8" borderId="0" xfId="0" applyFill="1" applyBorder="1"/>
    <xf numFmtId="0" fontId="0" fillId="0" borderId="1" xfId="0" applyFill="1" applyBorder="1" applyProtection="1">
      <protection locked="0"/>
    </xf>
    <xf numFmtId="0" fontId="0" fillId="0" borderId="1" xfId="0" applyFill="1" applyBorder="1" applyAlignment="1" applyProtection="1">
      <alignment wrapText="1"/>
      <protection locked="0"/>
    </xf>
    <xf numFmtId="0" fontId="0" fillId="8" borderId="0" xfId="0" applyFill="1" applyBorder="1" applyAlignment="1">
      <alignment vertical="top"/>
    </xf>
    <xf numFmtId="0" fontId="0" fillId="8" borderId="2" xfId="0" applyFill="1" applyBorder="1"/>
    <xf numFmtId="0" fontId="0" fillId="8" borderId="4" xfId="0" applyFill="1" applyBorder="1" applyAlignment="1">
      <alignment vertical="top"/>
    </xf>
    <xf numFmtId="0" fontId="0" fillId="8" borderId="4" xfId="0" applyFill="1" applyBorder="1"/>
    <xf numFmtId="0" fontId="0" fillId="8" borderId="34" xfId="0" applyFill="1" applyBorder="1"/>
    <xf numFmtId="3" fontId="3" fillId="0" borderId="0" xfId="0" applyNumberFormat="1" applyFont="1" applyAlignment="1" applyProtection="1">
      <alignment horizontal="center"/>
    </xf>
    <xf numFmtId="0" fontId="6" fillId="4" borderId="36" xfId="0" applyFont="1" applyFill="1" applyBorder="1" applyAlignment="1">
      <alignment horizontal="right" vertical="center" wrapText="1" readingOrder="2"/>
    </xf>
    <xf numFmtId="3" fontId="6" fillId="6" borderId="37" xfId="0" applyNumberFormat="1" applyFont="1" applyFill="1" applyBorder="1" applyAlignment="1" applyProtection="1">
      <alignment horizontal="center" vertical="center" wrapText="1"/>
      <protection locked="0"/>
    </xf>
    <xf numFmtId="3" fontId="6" fillId="6" borderId="39" xfId="0" applyNumberFormat="1" applyFont="1" applyFill="1" applyBorder="1" applyAlignment="1" applyProtection="1">
      <alignment horizontal="center" vertical="center" wrapText="1"/>
      <protection locked="0"/>
    </xf>
    <xf numFmtId="0" fontId="6" fillId="4" borderId="41" xfId="0" applyFont="1" applyFill="1" applyBorder="1" applyAlignment="1">
      <alignment horizontal="right" vertical="center" wrapText="1" readingOrder="2"/>
    </xf>
    <xf numFmtId="3" fontId="6" fillId="6" borderId="42" xfId="0" applyNumberFormat="1"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readingOrder="2"/>
    </xf>
    <xf numFmtId="0" fontId="7" fillId="3" borderId="43" xfId="0" applyFont="1" applyFill="1" applyBorder="1" applyAlignment="1">
      <alignment horizontal="center" vertical="center" wrapText="1" readingOrder="2"/>
    </xf>
    <xf numFmtId="0" fontId="7" fillId="3" borderId="44" xfId="0" applyFont="1" applyFill="1" applyBorder="1" applyAlignment="1">
      <alignment horizontal="center" vertical="center" wrapText="1" readingOrder="2"/>
    </xf>
    <xf numFmtId="0" fontId="7" fillId="3" borderId="45" xfId="0" applyFont="1" applyFill="1" applyBorder="1" applyAlignment="1">
      <alignment horizontal="center" vertical="center" wrapText="1" readingOrder="2"/>
    </xf>
    <xf numFmtId="0" fontId="10" fillId="0" borderId="0" xfId="0" applyFont="1" applyBorder="1"/>
    <xf numFmtId="0" fontId="13" fillId="0" borderId="32" xfId="0" applyFont="1" applyFill="1" applyBorder="1" applyAlignment="1">
      <alignment horizontal="right" vertical="top" wrapText="1" readingOrder="2"/>
    </xf>
    <xf numFmtId="0" fontId="13" fillId="0" borderId="18" xfId="0" applyFont="1" applyFill="1" applyBorder="1" applyAlignment="1">
      <alignment horizontal="right" vertical="top" wrapText="1" readingOrder="2"/>
    </xf>
    <xf numFmtId="0" fontId="6" fillId="4" borderId="38" xfId="0" applyFont="1" applyFill="1" applyBorder="1" applyAlignment="1">
      <alignment horizontal="center" vertical="center" wrapText="1" readingOrder="2"/>
    </xf>
    <xf numFmtId="0" fontId="6" fillId="4" borderId="40" xfId="0" applyFont="1" applyFill="1" applyBorder="1" applyAlignment="1">
      <alignment horizontal="center" vertical="center" wrapText="1" readingOrder="2"/>
    </xf>
    <xf numFmtId="0" fontId="6" fillId="4" borderId="9" xfId="0" applyFont="1" applyFill="1" applyBorder="1" applyAlignment="1">
      <alignment horizontal="right" vertical="center" wrapText="1" readingOrder="2"/>
    </xf>
    <xf numFmtId="0" fontId="6" fillId="4" borderId="46" xfId="0" applyFont="1" applyFill="1" applyBorder="1" applyAlignment="1">
      <alignment horizontal="center" vertical="center" wrapText="1" readingOrder="2"/>
    </xf>
    <xf numFmtId="3" fontId="6" fillId="6" borderId="47" xfId="0" applyNumberFormat="1"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readingOrder="2"/>
    </xf>
    <xf numFmtId="0" fontId="6" fillId="4" borderId="35" xfId="0" applyFont="1" applyFill="1" applyBorder="1" applyAlignment="1">
      <alignment horizontal="center" vertical="center" wrapText="1" readingOrder="2"/>
    </xf>
    <xf numFmtId="165" fontId="6" fillId="6" borderId="37" xfId="0" applyNumberFormat="1" applyFont="1" applyFill="1" applyBorder="1" applyAlignment="1" applyProtection="1">
      <alignment horizontal="center" vertical="center" wrapText="1"/>
      <protection locked="0"/>
    </xf>
    <xf numFmtId="165" fontId="6" fillId="6" borderId="39" xfId="0" applyNumberFormat="1" applyFont="1" applyFill="1" applyBorder="1" applyAlignment="1" applyProtection="1">
      <alignment horizontal="center" vertical="center" wrapText="1"/>
      <protection locked="0"/>
    </xf>
    <xf numFmtId="165" fontId="6" fillId="6" borderId="42" xfId="0" applyNumberFormat="1" applyFont="1" applyFill="1" applyBorder="1" applyAlignment="1" applyProtection="1">
      <alignment horizontal="center" vertical="center" wrapText="1"/>
      <protection locked="0"/>
    </xf>
    <xf numFmtId="0" fontId="13" fillId="0" borderId="20" xfId="0" applyFont="1" applyFill="1" applyBorder="1" applyAlignment="1">
      <alignment horizontal="justify" vertical="top" wrapText="1" readingOrder="2"/>
    </xf>
    <xf numFmtId="0" fontId="13" fillId="0" borderId="51" xfId="0" applyFont="1" applyBorder="1" applyAlignment="1">
      <alignment horizontal="right" vertical="top" wrapText="1" readingOrder="2"/>
    </xf>
    <xf numFmtId="0" fontId="13" fillId="0" borderId="20" xfId="0" applyFont="1" applyFill="1" applyBorder="1" applyAlignment="1">
      <alignment horizontal="center" vertical="top" wrapText="1" readingOrder="2"/>
    </xf>
    <xf numFmtId="0" fontId="13" fillId="0" borderId="52" xfId="0" applyFont="1" applyFill="1" applyBorder="1" applyAlignment="1">
      <alignment horizontal="right" vertical="top" wrapText="1"/>
    </xf>
    <xf numFmtId="0" fontId="13" fillId="0" borderId="53" xfId="0" applyFont="1" applyFill="1" applyBorder="1" applyAlignment="1">
      <alignment horizontal="center" vertical="top" wrapText="1" readingOrder="2"/>
    </xf>
    <xf numFmtId="0" fontId="13" fillId="0" borderId="54" xfId="0" applyFont="1" applyBorder="1" applyAlignment="1">
      <alignment horizontal="right" vertical="top" wrapText="1" readingOrder="2"/>
    </xf>
    <xf numFmtId="164" fontId="13" fillId="0" borderId="53" xfId="0" applyNumberFormat="1" applyFont="1" applyFill="1" applyBorder="1" applyAlignment="1">
      <alignment horizontal="center" vertical="top" wrapText="1"/>
    </xf>
    <xf numFmtId="3" fontId="13" fillId="0" borderId="53" xfId="0" applyNumberFormat="1" applyFont="1" applyFill="1" applyBorder="1" applyAlignment="1">
      <alignment horizontal="center" vertical="top" wrapText="1" readingOrder="2"/>
    </xf>
    <xf numFmtId="0" fontId="17" fillId="0" borderId="0" xfId="0" applyFont="1" applyAlignment="1">
      <alignment horizontal="right" vertical="top" wrapText="1"/>
    </xf>
    <xf numFmtId="0" fontId="0" fillId="0" borderId="0" xfId="0" applyAlignment="1">
      <alignment horizontal="right" vertical="top" wrapText="1" readingOrder="2"/>
    </xf>
    <xf numFmtId="0" fontId="9" fillId="0" borderId="3" xfId="0" applyFont="1" applyFill="1" applyBorder="1" applyAlignment="1" applyProtection="1">
      <alignment horizontal="right" vertical="center" wrapText="1" readingOrder="2"/>
    </xf>
    <xf numFmtId="0" fontId="9" fillId="0" borderId="5" xfId="0" applyFont="1" applyFill="1" applyBorder="1" applyAlignment="1" applyProtection="1">
      <alignment horizontal="right" vertical="center" wrapText="1" readingOrder="2"/>
    </xf>
    <xf numFmtId="0" fontId="5" fillId="0" borderId="1" xfId="1" applyFont="1" applyBorder="1" applyAlignment="1" applyProtection="1">
      <alignment horizontal="center" vertical="center" wrapText="1"/>
    </xf>
    <xf numFmtId="0" fontId="3" fillId="0" borderId="30" xfId="0" applyFont="1" applyBorder="1" applyAlignment="1" applyProtection="1"/>
    <xf numFmtId="3" fontId="5" fillId="0" borderId="30" xfId="1" applyNumberFormat="1" applyFont="1" applyFill="1" applyBorder="1" applyAlignment="1" applyProtection="1">
      <alignment horizontal="center" vertical="center" wrapText="1"/>
    </xf>
    <xf numFmtId="3" fontId="5" fillId="0" borderId="9" xfId="1" applyNumberFormat="1" applyFont="1" applyFill="1" applyBorder="1" applyAlignment="1" applyProtection="1">
      <alignment horizontal="center" vertical="center" wrapText="1"/>
    </xf>
    <xf numFmtId="0" fontId="4" fillId="2" borderId="3" xfId="0" applyFont="1" applyFill="1" applyBorder="1" applyAlignment="1" applyProtection="1">
      <alignment horizontal="center" vertical="center" readingOrder="2"/>
    </xf>
    <xf numFmtId="0" fontId="4" fillId="2" borderId="6" xfId="0" applyFont="1" applyFill="1" applyBorder="1" applyAlignment="1" applyProtection="1">
      <alignment horizontal="center" vertical="center" readingOrder="2"/>
    </xf>
    <xf numFmtId="0" fontId="3" fillId="2" borderId="7" xfId="0" applyFont="1" applyFill="1" applyBorder="1" applyAlignment="1" applyProtection="1">
      <alignment horizontal="center" vertical="center" wrapText="1" readingOrder="2"/>
    </xf>
    <xf numFmtId="0" fontId="3" fillId="2" borderId="10" xfId="0" applyFont="1" applyFill="1" applyBorder="1" applyAlignment="1" applyProtection="1">
      <alignment horizontal="center" vertical="center" wrapText="1" readingOrder="2"/>
    </xf>
    <xf numFmtId="0" fontId="3" fillId="2" borderId="2" xfId="0" applyFont="1" applyFill="1" applyBorder="1" applyAlignment="1" applyProtection="1">
      <alignment horizontal="center" vertical="center" wrapText="1" readingOrder="2"/>
    </xf>
    <xf numFmtId="0" fontId="3" fillId="2" borderId="34" xfId="0" applyFont="1" applyFill="1" applyBorder="1" applyAlignment="1" applyProtection="1">
      <alignment horizontal="center" vertical="center" wrapText="1" readingOrder="2"/>
    </xf>
    <xf numFmtId="0" fontId="9" fillId="0" borderId="48" xfId="0" applyFont="1" applyFill="1" applyBorder="1" applyAlignment="1" applyProtection="1">
      <alignment horizontal="center" vertical="center" wrapText="1" readingOrder="2"/>
    </xf>
    <xf numFmtId="0" fontId="9" fillId="0" borderId="49" xfId="0" applyFont="1" applyFill="1" applyBorder="1" applyAlignment="1" applyProtection="1">
      <alignment horizontal="center" vertical="center" wrapText="1" readingOrder="2"/>
    </xf>
    <xf numFmtId="0" fontId="9" fillId="0" borderId="50" xfId="0" applyFont="1" applyFill="1" applyBorder="1" applyAlignment="1" applyProtection="1">
      <alignment horizontal="center" vertical="center" wrapText="1" readingOrder="2"/>
    </xf>
    <xf numFmtId="0" fontId="5" fillId="0" borderId="8" xfId="1" applyFont="1" applyBorder="1" applyAlignment="1" applyProtection="1">
      <alignment horizontal="center" vertical="center" wrapText="1"/>
    </xf>
    <xf numFmtId="0" fontId="3" fillId="0" borderId="8" xfId="0" applyFont="1" applyBorder="1" applyAlignment="1" applyProtection="1"/>
    <xf numFmtId="3" fontId="8" fillId="0" borderId="30" xfId="0" applyNumberFormat="1" applyFont="1" applyFill="1" applyBorder="1" applyAlignment="1" applyProtection="1">
      <alignment horizontal="center" vertical="center" wrapText="1"/>
    </xf>
    <xf numFmtId="3" fontId="8" fillId="0" borderId="9" xfId="0" applyNumberFormat="1" applyFont="1" applyFill="1" applyBorder="1" applyAlignment="1" applyProtection="1">
      <alignment horizontal="center" vertical="center" wrapText="1"/>
    </xf>
    <xf numFmtId="0" fontId="4" fillId="2" borderId="3" xfId="0" applyFont="1" applyFill="1" applyBorder="1" applyAlignment="1" applyProtection="1">
      <alignment horizontal="right" vertical="center" readingOrder="2"/>
    </xf>
    <xf numFmtId="0" fontId="4" fillId="2" borderId="6" xfId="0" applyFont="1" applyFill="1" applyBorder="1" applyAlignment="1" applyProtection="1">
      <alignment horizontal="right" vertical="center" readingOrder="2"/>
    </xf>
    <xf numFmtId="0" fontId="3" fillId="2" borderId="2" xfId="0" applyFont="1" applyFill="1" applyBorder="1" applyAlignment="1" applyProtection="1">
      <alignment horizontal="right" vertical="center" wrapText="1" readingOrder="2"/>
    </xf>
    <xf numFmtId="0" fontId="3" fillId="2" borderId="34" xfId="0" applyFont="1" applyFill="1" applyBorder="1" applyAlignment="1" applyProtection="1">
      <alignment horizontal="right" vertical="center" wrapText="1" readingOrder="2"/>
    </xf>
    <xf numFmtId="0" fontId="5" fillId="0" borderId="24" xfId="1" applyFont="1" applyBorder="1" applyAlignment="1" applyProtection="1">
      <alignment horizontal="center" vertical="center" wrapText="1"/>
    </xf>
    <xf numFmtId="0" fontId="3" fillId="0" borderId="25" xfId="0" applyFont="1" applyBorder="1" applyAlignment="1" applyProtection="1"/>
    <xf numFmtId="0" fontId="11" fillId="5" borderId="11" xfId="0" applyFont="1" applyFill="1" applyBorder="1" applyAlignment="1">
      <alignment horizontal="right" vertical="top" wrapText="1"/>
    </xf>
    <xf numFmtId="0" fontId="11" fillId="5" borderId="12" xfId="0" applyFont="1" applyFill="1" applyBorder="1" applyAlignment="1">
      <alignment horizontal="right" vertical="top" wrapText="1"/>
    </xf>
    <xf numFmtId="0" fontId="11" fillId="5" borderId="13" xfId="0" applyFont="1" applyFill="1" applyBorder="1" applyAlignment="1">
      <alignment horizontal="right" vertical="top" wrapText="1"/>
    </xf>
    <xf numFmtId="0" fontId="4" fillId="2" borderId="22" xfId="0" applyFont="1" applyFill="1" applyBorder="1" applyAlignment="1" applyProtection="1">
      <alignment horizontal="right" vertical="center" readingOrder="2"/>
    </xf>
    <xf numFmtId="0" fontId="4" fillId="2" borderId="23" xfId="0" applyFont="1" applyFill="1" applyBorder="1" applyAlignment="1" applyProtection="1">
      <alignment horizontal="right" vertical="center" readingOrder="2"/>
    </xf>
    <xf numFmtId="0" fontId="3" fillId="2" borderId="18" xfId="0" applyFont="1" applyFill="1" applyBorder="1" applyAlignment="1" applyProtection="1">
      <alignment horizontal="right" vertical="center" wrapText="1" readingOrder="2"/>
    </xf>
    <xf numFmtId="0" fontId="3" fillId="2" borderId="21" xfId="0" applyFont="1" applyFill="1" applyBorder="1" applyAlignment="1" applyProtection="1">
      <alignment horizontal="right" vertical="center" wrapText="1" readingOrder="2"/>
    </xf>
    <xf numFmtId="0" fontId="14" fillId="7" borderId="27" xfId="0" applyFont="1" applyFill="1" applyBorder="1" applyAlignment="1">
      <alignment horizontal="center" vertical="center"/>
    </xf>
    <xf numFmtId="0" fontId="14" fillId="7" borderId="28" xfId="0" applyFont="1" applyFill="1" applyBorder="1" applyAlignment="1">
      <alignment horizontal="center" vertical="center"/>
    </xf>
    <xf numFmtId="0" fontId="14" fillId="7" borderId="29" xfId="0" applyFont="1" applyFill="1" applyBorder="1" applyAlignment="1">
      <alignment horizontal="center" vertical="center"/>
    </xf>
  </cellXfs>
  <cellStyles count="2">
    <cellStyle name="Normal" xfId="0" builtinId="0"/>
    <cellStyle name="היפר-קישור" xfId="1" builtinId="8"/>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FFF66"/>
      <color rgb="FFFFFF9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33183</xdr:colOff>
      <xdr:row>2</xdr:row>
      <xdr:rowOff>7950</xdr:rowOff>
    </xdr:from>
    <xdr:to>
      <xdr:col>2</xdr:col>
      <xdr:colOff>1113183</xdr:colOff>
      <xdr:row>2</xdr:row>
      <xdr:rowOff>1240221</xdr:rowOff>
    </xdr:to>
    <xdr:pic>
      <xdr:nvPicPr>
        <xdr:cNvPr id="2" name="תמונה 2" descr="https://userscontent2.emaze.com/images/27ac2a36-19e3-463b-aba1-c3d00a1198d9/ff114f1d1f58540a8e954d5db2103f9c.png">
          <a:extLst>
            <a:ext uri="{FF2B5EF4-FFF2-40B4-BE49-F238E27FC236}">
              <a16:creationId xmlns:a16="http://schemas.microsoft.com/office/drawing/2014/main" id="{6CF309BC-4580-467F-B58B-C619387D3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193327" y="349536"/>
          <a:ext cx="1080000" cy="12322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rightToLeft="1" view="pageLayout" zoomScale="81" zoomScaleNormal="145" zoomScaleSheetLayoutView="100" zoomScalePageLayoutView="81" workbookViewId="0">
      <selection activeCell="I6" sqref="I6"/>
    </sheetView>
  </sheetViews>
  <sheetFormatPr defaultRowHeight="12.5" x14ac:dyDescent="0.25"/>
  <cols>
    <col min="1" max="2" width="3.81640625" customWidth="1"/>
    <col min="3" max="3" width="28.1796875" customWidth="1"/>
    <col min="4" max="4" width="26.81640625" customWidth="1"/>
    <col min="5" max="5" width="3.81640625" customWidth="1"/>
    <col min="6" max="6" width="3.6328125" customWidth="1"/>
  </cols>
  <sheetData>
    <row r="1" spans="1:12" x14ac:dyDescent="0.25">
      <c r="A1" s="43"/>
      <c r="B1" s="43"/>
      <c r="C1" s="43"/>
      <c r="D1" s="43"/>
      <c r="E1" s="43"/>
      <c r="F1" s="43"/>
    </row>
    <row r="2" spans="1:12" ht="14" x14ac:dyDescent="0.25">
      <c r="A2" s="43"/>
      <c r="B2" s="44"/>
      <c r="C2" s="45"/>
      <c r="D2" s="45"/>
      <c r="E2" s="46"/>
      <c r="F2" s="43"/>
      <c r="G2" s="90" t="s">
        <v>52</v>
      </c>
      <c r="H2" s="90"/>
      <c r="I2" s="90"/>
      <c r="J2" s="90"/>
      <c r="K2" s="90"/>
    </row>
    <row r="3" spans="1:12" ht="121" x14ac:dyDescent="0.25">
      <c r="A3" s="43"/>
      <c r="B3" s="47"/>
      <c r="C3" s="48"/>
      <c r="D3" s="49" t="s">
        <v>69</v>
      </c>
      <c r="E3" s="50"/>
      <c r="F3" s="43"/>
      <c r="G3" s="91" t="s">
        <v>53</v>
      </c>
      <c r="H3" s="91"/>
      <c r="I3" s="91"/>
      <c r="J3" s="91"/>
      <c r="K3" s="91"/>
      <c r="L3" s="91"/>
    </row>
    <row r="4" spans="1:12" x14ac:dyDescent="0.25">
      <c r="A4" s="43"/>
      <c r="B4" s="47"/>
      <c r="C4" s="51" t="s">
        <v>54</v>
      </c>
      <c r="D4" s="52" t="s">
        <v>139</v>
      </c>
      <c r="E4" s="50"/>
      <c r="F4" s="43"/>
    </row>
    <row r="5" spans="1:12" x14ac:dyDescent="0.25">
      <c r="A5" s="43"/>
      <c r="B5" s="47"/>
      <c r="C5" s="51"/>
      <c r="D5" s="51"/>
      <c r="E5" s="50"/>
      <c r="F5" s="43"/>
    </row>
    <row r="6" spans="1:12" ht="50" x14ac:dyDescent="0.25">
      <c r="A6" s="43"/>
      <c r="B6" s="47"/>
      <c r="C6" s="51" t="s">
        <v>55</v>
      </c>
      <c r="D6" s="53" t="s">
        <v>140</v>
      </c>
      <c r="E6" s="50"/>
      <c r="F6" s="43"/>
    </row>
    <row r="7" spans="1:12" x14ac:dyDescent="0.25">
      <c r="A7" s="43"/>
      <c r="B7" s="47"/>
      <c r="C7" s="51"/>
      <c r="D7" s="51"/>
      <c r="E7" s="50"/>
      <c r="F7" s="43"/>
    </row>
    <row r="8" spans="1:12" x14ac:dyDescent="0.25">
      <c r="A8" s="43"/>
      <c r="B8" s="47"/>
      <c r="C8" s="51" t="s">
        <v>56</v>
      </c>
      <c r="D8" s="52"/>
      <c r="E8" s="50"/>
      <c r="F8" s="43"/>
    </row>
    <row r="9" spans="1:12" x14ac:dyDescent="0.25">
      <c r="A9" s="43"/>
      <c r="B9" s="47"/>
      <c r="C9" s="51"/>
      <c r="D9" s="51"/>
      <c r="E9" s="50"/>
      <c r="F9" s="43"/>
    </row>
    <row r="10" spans="1:12" x14ac:dyDescent="0.25">
      <c r="A10" s="43"/>
      <c r="B10" s="47"/>
      <c r="C10" s="51" t="s">
        <v>57</v>
      </c>
      <c r="D10" s="52"/>
      <c r="E10" s="50"/>
      <c r="F10" s="43"/>
    </row>
    <row r="11" spans="1:12" x14ac:dyDescent="0.25">
      <c r="A11" s="43"/>
      <c r="B11" s="47"/>
      <c r="C11" s="51"/>
      <c r="D11" s="51"/>
      <c r="E11" s="50"/>
      <c r="F11" s="43"/>
    </row>
    <row r="12" spans="1:12" x14ac:dyDescent="0.25">
      <c r="A12" s="43"/>
      <c r="B12" s="47"/>
      <c r="C12" s="51" t="s">
        <v>58</v>
      </c>
      <c r="D12" s="52"/>
      <c r="E12" s="50"/>
      <c r="F12" s="43"/>
    </row>
    <row r="13" spans="1:12" x14ac:dyDescent="0.25">
      <c r="A13" s="43"/>
      <c r="B13" s="47"/>
      <c r="C13" s="51"/>
      <c r="D13" s="51"/>
      <c r="E13" s="50"/>
      <c r="F13" s="43"/>
    </row>
    <row r="14" spans="1:12" x14ac:dyDescent="0.25">
      <c r="A14" s="43"/>
      <c r="B14" s="47"/>
      <c r="C14" s="54" t="s">
        <v>59</v>
      </c>
      <c r="D14" s="52"/>
      <c r="E14" s="50"/>
      <c r="F14" s="43"/>
    </row>
    <row r="15" spans="1:12" x14ac:dyDescent="0.25">
      <c r="A15" s="43"/>
      <c r="B15" s="55"/>
      <c r="C15" s="56"/>
      <c r="D15" s="57"/>
      <c r="E15" s="58"/>
      <c r="F15" s="43"/>
    </row>
  </sheetData>
  <mergeCells count="2">
    <mergeCell ref="G2:K2"/>
    <mergeCell ref="G3:L3"/>
  </mergeCells>
  <pageMargins left="0.7" right="0.7" top="0.75" bottom="0.75" header="0.3" footer="0.3"/>
  <pageSetup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F16"/>
  <sheetViews>
    <sheetView showGridLines="0" rightToLeft="1" zoomScale="87" zoomScaleNormal="87" zoomScaleSheetLayoutView="115" workbookViewId="0">
      <selection activeCell="B12" sqref="B12:B16"/>
    </sheetView>
  </sheetViews>
  <sheetFormatPr defaultColWidth="9.1796875" defaultRowHeight="12.5" x14ac:dyDescent="0.25"/>
  <cols>
    <col min="1" max="1" width="7.08984375" style="32" customWidth="1"/>
    <col min="2" max="2" width="110.81640625" style="1" customWidth="1"/>
    <col min="3" max="3" width="15.81640625" style="1" customWidth="1"/>
    <col min="4" max="4" width="9.54296875" style="32" hidden="1" customWidth="1"/>
    <col min="5" max="5" width="1.81640625" style="1" customWidth="1"/>
    <col min="6" max="6" width="28.54296875" style="1" customWidth="1"/>
    <col min="7" max="7" width="1.81640625" style="1" customWidth="1"/>
    <col min="8" max="16384" width="9.1796875" style="1"/>
  </cols>
  <sheetData>
    <row r="1" spans="1:6" ht="21.65" customHeight="1" x14ac:dyDescent="0.25">
      <c r="A1" s="98" t="s">
        <v>23</v>
      </c>
      <c r="B1" s="99"/>
      <c r="C1" s="94" t="s">
        <v>0</v>
      </c>
      <c r="F1" s="96" t="s">
        <v>19</v>
      </c>
    </row>
    <row r="2" spans="1:6" ht="20.149999999999999" customHeight="1" x14ac:dyDescent="0.25">
      <c r="A2" s="100" t="s">
        <v>3</v>
      </c>
      <c r="B2" s="101"/>
      <c r="C2" s="95"/>
      <c r="F2" s="97"/>
    </row>
    <row r="3" spans="1:6" ht="23.5" customHeight="1" x14ac:dyDescent="0.25">
      <c r="A3" s="102"/>
      <c r="B3" s="103"/>
      <c r="C3" s="35"/>
      <c r="F3" s="34" t="str">
        <f>IF(D7*D8*D12*D13*D14*D15*D16=1,"גיליון תקין","יש למלא את כל השדות המסומנים בצהוב")</f>
        <v>יש למלא את כל השדות המסומנים בצהוב</v>
      </c>
    </row>
    <row r="4" spans="1:6" customFormat="1" ht="5.15" customHeight="1" x14ac:dyDescent="0.3">
      <c r="A4" s="33"/>
      <c r="B4" s="69"/>
      <c r="C4" s="43"/>
      <c r="D4" s="33"/>
    </row>
    <row r="5" spans="1:6" ht="23.5" customHeight="1" thickBot="1" x14ac:dyDescent="0.3">
      <c r="A5" s="92" t="s">
        <v>121</v>
      </c>
      <c r="B5" s="93"/>
      <c r="C5" s="65"/>
      <c r="F5"/>
    </row>
    <row r="6" spans="1:6" ht="32.25" customHeight="1" thickBot="1" x14ac:dyDescent="0.3">
      <c r="A6" s="66" t="s">
        <v>71</v>
      </c>
      <c r="B6" s="67" t="s">
        <v>1</v>
      </c>
      <c r="C6" s="68" t="s">
        <v>2</v>
      </c>
    </row>
    <row r="7" spans="1:6" ht="25.5" customHeight="1" x14ac:dyDescent="0.25">
      <c r="A7" s="75" t="s">
        <v>70</v>
      </c>
      <c r="B7" s="74" t="s">
        <v>138</v>
      </c>
      <c r="C7" s="76"/>
      <c r="D7" s="32">
        <f>IF(C7&gt;0,1,0)</f>
        <v>0</v>
      </c>
    </row>
    <row r="8" spans="1:6" ht="20.149999999999999" customHeight="1" thickBot="1" x14ac:dyDescent="0.3">
      <c r="A8" s="73" t="s">
        <v>72</v>
      </c>
      <c r="B8" s="63" t="s">
        <v>122</v>
      </c>
      <c r="C8" s="64"/>
      <c r="D8" s="32">
        <f>IF(C8&gt;0,1,0)</f>
        <v>0</v>
      </c>
    </row>
    <row r="9" spans="1:6" ht="5.15" customHeight="1" x14ac:dyDescent="0.25"/>
    <row r="10" spans="1:6" ht="23.5" customHeight="1" thickBot="1" x14ac:dyDescent="0.3">
      <c r="A10" s="92" t="s">
        <v>36</v>
      </c>
      <c r="B10" s="93"/>
      <c r="C10" s="65"/>
      <c r="D10" s="59"/>
    </row>
    <row r="11" spans="1:6" ht="32.25" customHeight="1" thickBot="1" x14ac:dyDescent="0.3">
      <c r="A11" s="66" t="s">
        <v>71</v>
      </c>
      <c r="B11" s="67" t="s">
        <v>1</v>
      </c>
      <c r="C11" s="68" t="s">
        <v>2</v>
      </c>
    </row>
    <row r="12" spans="1:6" ht="20.149999999999999" customHeight="1" x14ac:dyDescent="0.25">
      <c r="A12" s="72" t="s">
        <v>73</v>
      </c>
      <c r="B12" s="60" t="s">
        <v>94</v>
      </c>
      <c r="C12" s="61"/>
      <c r="D12" s="32">
        <f>IF(C12&gt;0,1,0)</f>
        <v>0</v>
      </c>
    </row>
    <row r="13" spans="1:6" ht="20.149999999999999" customHeight="1" x14ac:dyDescent="0.25">
      <c r="A13" s="72" t="s">
        <v>74</v>
      </c>
      <c r="B13" s="2" t="s">
        <v>127</v>
      </c>
      <c r="C13" s="62"/>
      <c r="D13" s="32">
        <f>IF(C13&gt;0,1,0)</f>
        <v>0</v>
      </c>
    </row>
    <row r="14" spans="1:6" ht="20.149999999999999" customHeight="1" x14ac:dyDescent="0.25">
      <c r="A14" s="72" t="s">
        <v>75</v>
      </c>
      <c r="B14" s="2" t="s">
        <v>93</v>
      </c>
      <c r="C14" s="62"/>
      <c r="D14" s="32">
        <f>IF(C14&gt;0,1,0)</f>
        <v>0</v>
      </c>
    </row>
    <row r="15" spans="1:6" ht="22.5" customHeight="1" x14ac:dyDescent="0.25">
      <c r="A15" s="72" t="s">
        <v>76</v>
      </c>
      <c r="B15" s="2" t="s">
        <v>96</v>
      </c>
      <c r="C15" s="62"/>
      <c r="D15" s="32">
        <f>IF(C15&gt;0,1,0)</f>
        <v>0</v>
      </c>
    </row>
    <row r="16" spans="1:6" ht="20.25" customHeight="1" thickBot="1" x14ac:dyDescent="0.3">
      <c r="A16" s="72" t="s">
        <v>77</v>
      </c>
      <c r="B16" s="63" t="s">
        <v>95</v>
      </c>
      <c r="C16" s="64"/>
      <c r="D16" s="32">
        <f>IF(C16&gt;0,1,0)</f>
        <v>0</v>
      </c>
    </row>
  </sheetData>
  <mergeCells count="7">
    <mergeCell ref="A5:B5"/>
    <mergeCell ref="A10:B10"/>
    <mergeCell ref="C1:C2"/>
    <mergeCell ref="F1:F2"/>
    <mergeCell ref="A1:B1"/>
    <mergeCell ref="A2:B2"/>
    <mergeCell ref="A3:B3"/>
  </mergeCells>
  <conditionalFormatting sqref="F3">
    <cfRule type="containsText" dxfId="3" priority="1" operator="containsText" text="יש למלא את כל השדות המסומנים בצהוב">
      <formula>NOT(ISERROR(SEARCH("יש למלא את כל השדות המסומנים בצהוב",F3)))</formula>
    </cfRule>
    <cfRule type="containsText" dxfId="2" priority="2" operator="containsText" text="גיליון תקין">
      <formula>NOT(ISERROR(SEARCH("גיליון תקין",F3)))</formula>
    </cfRule>
  </conditionalFormatting>
  <dataValidations count="1">
    <dataValidation type="whole" operator="greaterThan" allowBlank="1" showInputMessage="1" showErrorMessage="1" error="יש להזין מספר שלם גדול מאפס" sqref="C7:C8 C12:C15">
      <formula1>0</formula1>
    </dataValidation>
  </dataValidations>
  <hyperlinks>
    <hyperlink ref="C1" location="שער!A1" display="חזור לעמוד השער"/>
  </hyperlinks>
  <pageMargins left="0.7" right="0.7"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F31"/>
  <sheetViews>
    <sheetView showGridLines="0" rightToLeft="1" tabSelected="1" zoomScale="89" zoomScaleNormal="89" workbookViewId="0">
      <selection activeCell="A27" sqref="A27:A31"/>
    </sheetView>
  </sheetViews>
  <sheetFormatPr defaultColWidth="9.1796875" defaultRowHeight="12.5" x14ac:dyDescent="0.25"/>
  <cols>
    <col min="1" max="1" width="7.08984375" style="1" customWidth="1"/>
    <col min="2" max="2" width="120.81640625" style="1" customWidth="1"/>
    <col min="3" max="3" width="15.81640625" style="1" customWidth="1"/>
    <col min="4" max="4" width="1.81640625" style="21" customWidth="1"/>
    <col min="5" max="5" width="1.81640625" style="21" hidden="1" customWidth="1"/>
    <col min="6" max="6" width="28.54296875" style="26" customWidth="1"/>
    <col min="7" max="7" width="1.81640625" style="1" customWidth="1"/>
    <col min="8" max="8" width="17.1796875" style="1" customWidth="1"/>
    <col min="9" max="16384" width="9.1796875" style="1"/>
  </cols>
  <sheetData>
    <row r="1" spans="1:6" ht="21.65" customHeight="1" x14ac:dyDescent="0.25">
      <c r="A1" s="111" t="s">
        <v>37</v>
      </c>
      <c r="B1" s="112"/>
      <c r="C1" s="107" t="s">
        <v>0</v>
      </c>
      <c r="D1" s="28"/>
      <c r="E1" s="29"/>
      <c r="F1" s="96" t="s">
        <v>19</v>
      </c>
    </row>
    <row r="2" spans="1:6" ht="23.5" customHeight="1" x14ac:dyDescent="0.25">
      <c r="A2" s="113" t="s">
        <v>3</v>
      </c>
      <c r="B2" s="114"/>
      <c r="C2" s="108"/>
      <c r="D2" s="30"/>
      <c r="E2" s="31"/>
      <c r="F2" s="97"/>
    </row>
    <row r="3" spans="1:6" customFormat="1" ht="5.15" customHeight="1" x14ac:dyDescent="0.3">
      <c r="B3" s="69"/>
      <c r="C3" s="3"/>
      <c r="D3" s="19"/>
      <c r="E3" s="19"/>
      <c r="F3" s="23"/>
    </row>
    <row r="4" spans="1:6" ht="23.5" customHeight="1" thickBot="1" x14ac:dyDescent="0.3">
      <c r="A4" s="104" t="s">
        <v>21</v>
      </c>
      <c r="B4" s="105"/>
      <c r="C4" s="106"/>
      <c r="D4" s="18"/>
      <c r="E4" s="18"/>
      <c r="F4" s="109" t="str">
        <f>IF(PRODUCT(E6:E17,E21:E23,E27:E31)=1,"גיליון תקין","יש למלא את כל השדות המסומנים בצהוב")</f>
        <v>יש למלא את כל השדות המסומנים בצהוב</v>
      </c>
    </row>
    <row r="5" spans="1:6" ht="32.25" customHeight="1" thickBot="1" x14ac:dyDescent="0.3">
      <c r="A5" s="66" t="s">
        <v>71</v>
      </c>
      <c r="B5" s="67" t="s">
        <v>1</v>
      </c>
      <c r="C5" s="68" t="s">
        <v>2</v>
      </c>
      <c r="D5" s="20"/>
      <c r="E5" s="20"/>
      <c r="F5" s="110"/>
    </row>
    <row r="6" spans="1:6" ht="20.149999999999999" customHeight="1" x14ac:dyDescent="0.25">
      <c r="A6" s="78" t="s">
        <v>78</v>
      </c>
      <c r="B6" s="60" t="s">
        <v>90</v>
      </c>
      <c r="C6" s="79"/>
      <c r="D6" s="27"/>
      <c r="E6" s="25">
        <f t="shared" ref="E6:E17" si="0">IF(C6&gt;0,1,0)</f>
        <v>0</v>
      </c>
      <c r="F6" s="1"/>
    </row>
    <row r="7" spans="1:6" ht="20.149999999999999" customHeight="1" x14ac:dyDescent="0.25">
      <c r="A7" s="72" t="s">
        <v>79</v>
      </c>
      <c r="B7" s="2" t="s">
        <v>141</v>
      </c>
      <c r="C7" s="80"/>
      <c r="D7" s="27"/>
      <c r="E7" s="25">
        <f t="shared" si="0"/>
        <v>0</v>
      </c>
      <c r="F7" s="1"/>
    </row>
    <row r="8" spans="1:6" ht="20.149999999999999" customHeight="1" x14ac:dyDescent="0.25">
      <c r="A8" s="72" t="s">
        <v>80</v>
      </c>
      <c r="B8" s="2" t="s">
        <v>91</v>
      </c>
      <c r="C8" s="80"/>
      <c r="D8" s="27"/>
      <c r="E8" s="25">
        <f t="shared" si="0"/>
        <v>0</v>
      </c>
      <c r="F8" s="1"/>
    </row>
    <row r="9" spans="1:6" ht="20.149999999999999" customHeight="1" x14ac:dyDescent="0.25">
      <c r="A9" s="72" t="s">
        <v>81</v>
      </c>
      <c r="B9" s="2" t="s">
        <v>92</v>
      </c>
      <c r="C9" s="80"/>
      <c r="D9" s="27"/>
      <c r="E9" s="25">
        <f t="shared" si="0"/>
        <v>0</v>
      </c>
      <c r="F9" s="1"/>
    </row>
    <row r="10" spans="1:6" ht="20.149999999999999" customHeight="1" x14ac:dyDescent="0.25">
      <c r="A10" s="72" t="s">
        <v>82</v>
      </c>
      <c r="B10" s="2" t="s">
        <v>38</v>
      </c>
      <c r="C10" s="80"/>
      <c r="D10" s="27"/>
      <c r="E10" s="25">
        <f t="shared" si="0"/>
        <v>0</v>
      </c>
      <c r="F10" s="1"/>
    </row>
    <row r="11" spans="1:6" ht="20.149999999999999" customHeight="1" x14ac:dyDescent="0.25">
      <c r="A11" s="72" t="s">
        <v>83</v>
      </c>
      <c r="B11" s="2" t="s">
        <v>39</v>
      </c>
      <c r="C11" s="80"/>
      <c r="D11" s="27"/>
      <c r="E11" s="25">
        <f t="shared" si="0"/>
        <v>0</v>
      </c>
      <c r="F11" s="1"/>
    </row>
    <row r="12" spans="1:6" ht="20.149999999999999" customHeight="1" x14ac:dyDescent="0.25">
      <c r="A12" s="72" t="s">
        <v>84</v>
      </c>
      <c r="B12" s="2" t="s">
        <v>40</v>
      </c>
      <c r="C12" s="80"/>
      <c r="D12" s="27"/>
      <c r="E12" s="25">
        <f t="shared" si="0"/>
        <v>0</v>
      </c>
      <c r="F12" s="1"/>
    </row>
    <row r="13" spans="1:6" ht="20.149999999999999" customHeight="1" x14ac:dyDescent="0.25">
      <c r="A13" s="72" t="s">
        <v>85</v>
      </c>
      <c r="B13" s="2" t="s">
        <v>41</v>
      </c>
      <c r="C13" s="80"/>
      <c r="D13" s="27"/>
      <c r="E13" s="25">
        <f t="shared" si="0"/>
        <v>0</v>
      </c>
      <c r="F13" s="1"/>
    </row>
    <row r="14" spans="1:6" ht="20.149999999999999" customHeight="1" x14ac:dyDescent="0.25">
      <c r="A14" s="72" t="s">
        <v>86</v>
      </c>
      <c r="B14" s="2" t="s">
        <v>11</v>
      </c>
      <c r="C14" s="80"/>
      <c r="D14" s="27"/>
      <c r="E14" s="25">
        <f t="shared" si="0"/>
        <v>0</v>
      </c>
      <c r="F14" s="1"/>
    </row>
    <row r="15" spans="1:6" ht="20.149999999999999" customHeight="1" x14ac:dyDescent="0.25">
      <c r="A15" s="72" t="s">
        <v>87</v>
      </c>
      <c r="B15" s="2" t="s">
        <v>12</v>
      </c>
      <c r="C15" s="80"/>
      <c r="D15" s="27"/>
      <c r="E15" s="25">
        <f t="shared" si="0"/>
        <v>0</v>
      </c>
      <c r="F15" s="1"/>
    </row>
    <row r="16" spans="1:6" ht="20.149999999999999" customHeight="1" x14ac:dyDescent="0.25">
      <c r="A16" s="72" t="s">
        <v>88</v>
      </c>
      <c r="B16" s="2" t="s">
        <v>13</v>
      </c>
      <c r="C16" s="80"/>
      <c r="D16" s="27"/>
      <c r="E16" s="25">
        <f t="shared" si="0"/>
        <v>0</v>
      </c>
      <c r="F16" s="1"/>
    </row>
    <row r="17" spans="1:6" ht="20.25" customHeight="1" thickBot="1" x14ac:dyDescent="0.3">
      <c r="A17" s="73" t="s">
        <v>89</v>
      </c>
      <c r="B17" s="63" t="s">
        <v>14</v>
      </c>
      <c r="C17" s="81"/>
      <c r="E17" s="26">
        <f t="shared" si="0"/>
        <v>0</v>
      </c>
    </row>
    <row r="18" spans="1:6" ht="23.5" customHeight="1" x14ac:dyDescent="0.25">
      <c r="C18" s="77"/>
      <c r="D18" s="18"/>
      <c r="E18" s="22"/>
      <c r="F18" s="1"/>
    </row>
    <row r="19" spans="1:6" ht="32.25" customHeight="1" thickBot="1" x14ac:dyDescent="0.3">
      <c r="A19" s="104" t="s">
        <v>22</v>
      </c>
      <c r="B19" s="105"/>
      <c r="C19" s="106"/>
      <c r="D19" s="20"/>
      <c r="E19" s="24"/>
      <c r="F19" s="1"/>
    </row>
    <row r="20" spans="1:6" ht="20.149999999999999" customHeight="1" thickBot="1" x14ac:dyDescent="0.3">
      <c r="A20" s="66" t="s">
        <v>71</v>
      </c>
      <c r="B20" s="67" t="s">
        <v>1</v>
      </c>
      <c r="C20" s="68" t="s">
        <v>2</v>
      </c>
      <c r="D20" s="27"/>
      <c r="E20" s="25"/>
      <c r="F20" s="1"/>
    </row>
    <row r="21" spans="1:6" ht="20.149999999999999" customHeight="1" x14ac:dyDescent="0.25">
      <c r="A21" s="78" t="s">
        <v>97</v>
      </c>
      <c r="B21" s="60" t="s">
        <v>114</v>
      </c>
      <c r="C21" s="79"/>
      <c r="D21" s="27"/>
      <c r="E21" s="25">
        <f t="shared" ref="E21:E23" si="1">IF(C21&gt;0,1,0)</f>
        <v>0</v>
      </c>
      <c r="F21" s="1"/>
    </row>
    <row r="22" spans="1:6" ht="20.149999999999999" customHeight="1" x14ac:dyDescent="0.25">
      <c r="A22" s="72" t="s">
        <v>98</v>
      </c>
      <c r="B22" s="2" t="s">
        <v>112</v>
      </c>
      <c r="C22" s="80"/>
      <c r="D22" s="27"/>
      <c r="E22" s="25">
        <f t="shared" si="1"/>
        <v>0</v>
      </c>
      <c r="F22" s="1"/>
    </row>
    <row r="23" spans="1:6" ht="20.149999999999999" customHeight="1" thickBot="1" x14ac:dyDescent="0.3">
      <c r="A23" s="73" t="s">
        <v>99</v>
      </c>
      <c r="B23" s="63" t="s">
        <v>113</v>
      </c>
      <c r="C23" s="81"/>
      <c r="D23" s="27"/>
      <c r="E23" s="25">
        <f t="shared" si="1"/>
        <v>0</v>
      </c>
      <c r="F23" s="1"/>
    </row>
    <row r="24" spans="1:6" ht="23.5" customHeight="1" x14ac:dyDescent="0.25">
      <c r="C24" s="77"/>
      <c r="D24" s="18"/>
      <c r="E24" s="22"/>
      <c r="F24" s="1"/>
    </row>
    <row r="25" spans="1:6" ht="32.25" customHeight="1" thickBot="1" x14ac:dyDescent="0.3">
      <c r="A25" s="104" t="s">
        <v>24</v>
      </c>
      <c r="B25" s="105"/>
      <c r="C25" s="106"/>
      <c r="D25" s="20"/>
      <c r="E25" s="24"/>
      <c r="F25" s="1"/>
    </row>
    <row r="26" spans="1:6" ht="20.149999999999999" customHeight="1" thickBot="1" x14ac:dyDescent="0.3">
      <c r="A26" s="66" t="s">
        <v>71</v>
      </c>
      <c r="B26" s="67" t="s">
        <v>1</v>
      </c>
      <c r="C26" s="68" t="s">
        <v>2</v>
      </c>
      <c r="D26" s="27"/>
      <c r="E26" s="25"/>
      <c r="F26" s="1"/>
    </row>
    <row r="27" spans="1:6" ht="20.149999999999999" customHeight="1" x14ac:dyDescent="0.25">
      <c r="A27" s="78" t="s">
        <v>100</v>
      </c>
      <c r="B27" s="60" t="s">
        <v>65</v>
      </c>
      <c r="C27" s="79"/>
      <c r="D27" s="27"/>
      <c r="E27" s="25">
        <f t="shared" ref="E27:E31" si="2">IF(C27&gt;0,1,0)</f>
        <v>0</v>
      </c>
      <c r="F27" s="1"/>
    </row>
    <row r="28" spans="1:6" ht="20.149999999999999" customHeight="1" x14ac:dyDescent="0.25">
      <c r="A28" s="72" t="s">
        <v>101</v>
      </c>
      <c r="B28" s="2" t="s">
        <v>15</v>
      </c>
      <c r="C28" s="80"/>
      <c r="D28" s="27"/>
      <c r="E28" s="25">
        <f t="shared" si="2"/>
        <v>0</v>
      </c>
      <c r="F28" s="1"/>
    </row>
    <row r="29" spans="1:6" ht="20.149999999999999" customHeight="1" x14ac:dyDescent="0.25">
      <c r="A29" s="72" t="s">
        <v>102</v>
      </c>
      <c r="B29" s="2" t="s">
        <v>16</v>
      </c>
      <c r="C29" s="80"/>
      <c r="D29" s="27"/>
      <c r="E29" s="25">
        <f t="shared" si="2"/>
        <v>0</v>
      </c>
      <c r="F29" s="1"/>
    </row>
    <row r="30" spans="1:6" ht="20.149999999999999" customHeight="1" x14ac:dyDescent="0.25">
      <c r="A30" s="72" t="s">
        <v>103</v>
      </c>
      <c r="B30" s="2" t="s">
        <v>17</v>
      </c>
      <c r="C30" s="80"/>
      <c r="D30" s="27"/>
      <c r="E30" s="25">
        <f t="shared" si="2"/>
        <v>0</v>
      </c>
      <c r="F30" s="1"/>
    </row>
    <row r="31" spans="1:6" ht="20.25" customHeight="1" thickBot="1" x14ac:dyDescent="0.3">
      <c r="A31" s="73" t="s">
        <v>104</v>
      </c>
      <c r="B31" s="63" t="s">
        <v>18</v>
      </c>
      <c r="C31" s="81"/>
      <c r="E31" s="26">
        <f t="shared" si="2"/>
        <v>0</v>
      </c>
      <c r="F31" s="1"/>
    </row>
  </sheetData>
  <mergeCells count="8">
    <mergeCell ref="A4:C4"/>
    <mergeCell ref="A19:C19"/>
    <mergeCell ref="A25:C25"/>
    <mergeCell ref="F1:F2"/>
    <mergeCell ref="C1:C2"/>
    <mergeCell ref="F4:F5"/>
    <mergeCell ref="A1:B1"/>
    <mergeCell ref="A2:B2"/>
  </mergeCells>
  <conditionalFormatting sqref="F4">
    <cfRule type="containsText" dxfId="1" priority="1" operator="containsText" text="יש למלא את כל השדות המסומנים בצהוב">
      <formula>NOT(ISERROR(SEARCH("יש למלא את כל השדות המסומנים בצהוב",F4)))</formula>
    </cfRule>
    <cfRule type="containsText" dxfId="0" priority="2" operator="containsText" text="גיליון תקין">
      <formula>NOT(ISERROR(SEARCH("גיליון תקין",F4)))</formula>
    </cfRule>
  </conditionalFormatting>
  <dataValidations count="1">
    <dataValidation type="whole" operator="greaterThan" allowBlank="1" showInputMessage="1" showErrorMessage="1" error="יש להזין בשדה מספר שלם גדול מאפס" sqref="C21:C23 C27:C31 D26:D30 C6:C16 D7:D16">
      <formula1>0</formula1>
    </dataValidation>
  </dataValidations>
  <hyperlinks>
    <hyperlink ref="C1" location="שער!A1" display="חזור לעמוד השער"/>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36"/>
  <sheetViews>
    <sheetView showGridLines="0" rightToLeft="1" zoomScale="88" zoomScaleNormal="88" workbookViewId="0">
      <pane ySplit="5" topLeftCell="A6" activePane="bottomLeft" state="frozen"/>
      <selection pane="bottomLeft" activeCell="A6" sqref="A6"/>
    </sheetView>
  </sheetViews>
  <sheetFormatPr defaultRowHeight="12.5" x14ac:dyDescent="0.25"/>
  <cols>
    <col min="1" max="1" width="44.54296875" customWidth="1"/>
    <col min="2" max="2" width="17.1796875" customWidth="1"/>
    <col min="3" max="3" width="43.81640625" customWidth="1"/>
    <col min="4" max="4" width="18.54296875" customWidth="1"/>
    <col min="5" max="6" width="15.81640625" customWidth="1"/>
    <col min="7" max="7" width="22.81640625" customWidth="1"/>
    <col min="8" max="8" width="2.54296875" customWidth="1"/>
    <col min="9" max="9" width="18.81640625" bestFit="1" customWidth="1"/>
  </cols>
  <sheetData>
    <row r="1" spans="1:9" s="1" customFormat="1" ht="23.5" customHeight="1" x14ac:dyDescent="0.25">
      <c r="A1" s="120" t="s">
        <v>45</v>
      </c>
      <c r="B1" s="121"/>
      <c r="C1" s="121"/>
      <c r="D1" s="121"/>
      <c r="E1" s="121"/>
      <c r="F1" s="121"/>
      <c r="G1" s="115" t="s">
        <v>0</v>
      </c>
      <c r="I1"/>
    </row>
    <row r="2" spans="1:9" ht="26.25" customHeight="1" thickBot="1" x14ac:dyDescent="0.3">
      <c r="A2" s="122"/>
      <c r="B2" s="123"/>
      <c r="C2" s="123"/>
      <c r="D2" s="123"/>
      <c r="E2" s="123"/>
      <c r="F2" s="123"/>
      <c r="G2" s="116"/>
    </row>
    <row r="3" spans="1:9" s="4" customFormat="1" ht="46.5" customHeight="1" thickBot="1" x14ac:dyDescent="0.3">
      <c r="A3" s="117" t="s">
        <v>46</v>
      </c>
      <c r="B3" s="118"/>
      <c r="C3" s="118"/>
      <c r="D3" s="118"/>
      <c r="E3" s="118"/>
      <c r="F3" s="118"/>
      <c r="G3" s="119"/>
      <c r="I3"/>
    </row>
    <row r="4" spans="1:9" ht="13" thickBot="1" x14ac:dyDescent="0.3"/>
    <row r="5" spans="1:9" ht="29" thickTop="1" thickBot="1" x14ac:dyDescent="0.3">
      <c r="A5" s="9" t="s">
        <v>5</v>
      </c>
      <c r="B5" s="10" t="s">
        <v>4</v>
      </c>
      <c r="C5" s="11" t="s">
        <v>9</v>
      </c>
      <c r="D5" s="11" t="s">
        <v>10</v>
      </c>
      <c r="E5" s="11" t="s">
        <v>7</v>
      </c>
      <c r="F5" s="11" t="s">
        <v>6</v>
      </c>
      <c r="G5" s="12" t="s">
        <v>8</v>
      </c>
    </row>
    <row r="6" spans="1:9" ht="43" thickTop="1" thickBot="1" x14ac:dyDescent="0.3">
      <c r="A6" s="37" t="s">
        <v>20</v>
      </c>
      <c r="B6" s="38" t="s">
        <v>26</v>
      </c>
      <c r="C6" s="70" t="s">
        <v>42</v>
      </c>
      <c r="D6" s="38" t="s">
        <v>25</v>
      </c>
      <c r="E6" s="39">
        <f>'5.3.1'!C7</f>
        <v>0</v>
      </c>
      <c r="F6" s="40">
        <v>20</v>
      </c>
      <c r="G6" s="41">
        <f>F6*E6</f>
        <v>0</v>
      </c>
    </row>
    <row r="7" spans="1:9" ht="30" customHeight="1" thickBot="1" x14ac:dyDescent="0.3">
      <c r="A7" s="82" t="s">
        <v>123</v>
      </c>
      <c r="B7" s="13" t="s">
        <v>126</v>
      </c>
      <c r="C7" s="71" t="s">
        <v>124</v>
      </c>
      <c r="D7" s="13" t="s">
        <v>125</v>
      </c>
      <c r="E7" s="15">
        <f>'5.3.1'!C8</f>
        <v>0</v>
      </c>
      <c r="F7" s="14">
        <v>5</v>
      </c>
      <c r="G7" s="16">
        <f>F7*E7</f>
        <v>0</v>
      </c>
    </row>
    <row r="8" spans="1:9" ht="30" customHeight="1" thickBot="1" x14ac:dyDescent="0.3">
      <c r="A8" s="36" t="s">
        <v>27</v>
      </c>
      <c r="B8" s="13" t="s">
        <v>51</v>
      </c>
      <c r="C8" s="71" t="s">
        <v>43</v>
      </c>
      <c r="D8" s="13" t="s">
        <v>29</v>
      </c>
      <c r="E8" s="15">
        <f>'5.3.1'!C12</f>
        <v>0</v>
      </c>
      <c r="F8" s="14">
        <v>2500</v>
      </c>
      <c r="G8" s="16">
        <f t="shared" ref="G8:G33" si="0">F8*E8</f>
        <v>0</v>
      </c>
    </row>
    <row r="9" spans="1:9" ht="30" customHeight="1" thickBot="1" x14ac:dyDescent="0.3">
      <c r="A9" s="36" t="s">
        <v>128</v>
      </c>
      <c r="B9" s="13" t="s">
        <v>51</v>
      </c>
      <c r="C9" s="71" t="s">
        <v>43</v>
      </c>
      <c r="D9" s="13" t="s">
        <v>29</v>
      </c>
      <c r="E9" s="15">
        <f>'5.3.1'!C13</f>
        <v>0</v>
      </c>
      <c r="F9" s="14">
        <v>2500</v>
      </c>
      <c r="G9" s="16">
        <f t="shared" si="0"/>
        <v>0</v>
      </c>
    </row>
    <row r="10" spans="1:9" ht="30" customHeight="1" thickBot="1" x14ac:dyDescent="0.3">
      <c r="A10" s="36" t="s">
        <v>105</v>
      </c>
      <c r="B10" s="13" t="s">
        <v>51</v>
      </c>
      <c r="C10" s="71" t="s">
        <v>43</v>
      </c>
      <c r="D10" s="13" t="s">
        <v>29</v>
      </c>
      <c r="E10" s="15">
        <f>'5.3.1'!C14</f>
        <v>0</v>
      </c>
      <c r="F10" s="14">
        <v>2500</v>
      </c>
      <c r="G10" s="16">
        <f t="shared" si="0"/>
        <v>0</v>
      </c>
    </row>
    <row r="11" spans="1:9" ht="30" customHeight="1" thickBot="1" x14ac:dyDescent="0.3">
      <c r="A11" s="36" t="s">
        <v>28</v>
      </c>
      <c r="B11" s="13" t="s">
        <v>50</v>
      </c>
      <c r="C11" s="71" t="s">
        <v>106</v>
      </c>
      <c r="D11" s="13" t="s">
        <v>29</v>
      </c>
      <c r="E11" s="15">
        <f>'5.3.1'!C15</f>
        <v>0</v>
      </c>
      <c r="F11" s="14">
        <v>35000</v>
      </c>
      <c r="G11" s="16">
        <f t="shared" si="0"/>
        <v>0</v>
      </c>
    </row>
    <row r="12" spans="1:9" ht="30" customHeight="1" thickBot="1" x14ac:dyDescent="0.3">
      <c r="A12" s="36" t="s">
        <v>68</v>
      </c>
      <c r="B12" s="13">
        <v>0.1</v>
      </c>
      <c r="C12" s="13"/>
      <c r="D12" s="13" t="s">
        <v>29</v>
      </c>
      <c r="E12" s="15">
        <f>'5.3.1'!C16</f>
        <v>0</v>
      </c>
      <c r="F12" s="14">
        <v>170</v>
      </c>
      <c r="G12" s="16">
        <f t="shared" si="0"/>
        <v>0</v>
      </c>
    </row>
    <row r="13" spans="1:9" ht="30" customHeight="1" thickBot="1" x14ac:dyDescent="0.3">
      <c r="A13" s="36" t="s">
        <v>61</v>
      </c>
      <c r="B13" s="13">
        <v>2.2000000000000002</v>
      </c>
      <c r="C13" s="13"/>
      <c r="D13" s="13" t="s">
        <v>60</v>
      </c>
      <c r="E13" s="15">
        <f>'5.3.2'!C6</f>
        <v>0</v>
      </c>
      <c r="F13" s="14">
        <v>500</v>
      </c>
      <c r="G13" s="16">
        <f t="shared" si="0"/>
        <v>0</v>
      </c>
    </row>
    <row r="14" spans="1:9" ht="72.5" customHeight="1" thickBot="1" x14ac:dyDescent="0.3">
      <c r="A14" s="36" t="s">
        <v>107</v>
      </c>
      <c r="B14" s="13">
        <v>2.2000000000000002</v>
      </c>
      <c r="C14" s="71" t="s">
        <v>130</v>
      </c>
      <c r="D14" s="13" t="s">
        <v>108</v>
      </c>
      <c r="E14" s="15">
        <f>'5.3.2'!C7</f>
        <v>0</v>
      </c>
      <c r="F14" s="14">
        <v>20000</v>
      </c>
      <c r="G14" s="16">
        <f t="shared" si="0"/>
        <v>0</v>
      </c>
    </row>
    <row r="15" spans="1:9" ht="72" customHeight="1" thickBot="1" x14ac:dyDescent="0.3">
      <c r="A15" s="36" t="s">
        <v>129</v>
      </c>
      <c r="B15" s="13">
        <v>2.2000000000000002</v>
      </c>
      <c r="C15" s="71" t="s">
        <v>131</v>
      </c>
      <c r="D15" s="13" t="s">
        <v>109</v>
      </c>
      <c r="E15" s="15">
        <f>'5.3.2'!C8</f>
        <v>0</v>
      </c>
      <c r="F15" s="14">
        <v>35000</v>
      </c>
      <c r="G15" s="16">
        <f t="shared" si="0"/>
        <v>0</v>
      </c>
    </row>
    <row r="16" spans="1:9" ht="30" customHeight="1" thickBot="1" x14ac:dyDescent="0.3">
      <c r="A16" s="36" t="s">
        <v>110</v>
      </c>
      <c r="B16" s="13">
        <v>2.2000000000000002</v>
      </c>
      <c r="C16" s="71" t="s">
        <v>137</v>
      </c>
      <c r="D16" s="13" t="s">
        <v>111</v>
      </c>
      <c r="E16" s="15">
        <f>'5.3.2'!C9</f>
        <v>0</v>
      </c>
      <c r="F16" s="14">
        <v>15000</v>
      </c>
      <c r="G16" s="16">
        <f t="shared" si="0"/>
        <v>0</v>
      </c>
    </row>
    <row r="17" spans="1:7" ht="42.5" thickBot="1" x14ac:dyDescent="0.3">
      <c r="A17" s="36" t="s">
        <v>38</v>
      </c>
      <c r="B17" s="13" t="s">
        <v>35</v>
      </c>
      <c r="C17" s="71" t="s">
        <v>119</v>
      </c>
      <c r="D17" s="13" t="s">
        <v>30</v>
      </c>
      <c r="E17" s="15">
        <f>'5.3.2'!C10</f>
        <v>0</v>
      </c>
      <c r="F17" s="14">
        <v>1</v>
      </c>
      <c r="G17" s="16">
        <f t="shared" si="0"/>
        <v>0</v>
      </c>
    </row>
    <row r="18" spans="1:7" ht="42.5" thickBot="1" x14ac:dyDescent="0.3">
      <c r="A18" s="36" t="s">
        <v>44</v>
      </c>
      <c r="B18" s="13" t="s">
        <v>35</v>
      </c>
      <c r="C18" s="71" t="s">
        <v>119</v>
      </c>
      <c r="D18" s="13" t="s">
        <v>30</v>
      </c>
      <c r="E18" s="15">
        <f>'5.3.2'!C11</f>
        <v>0</v>
      </c>
      <c r="F18" s="14">
        <v>1</v>
      </c>
      <c r="G18" s="16">
        <f t="shared" si="0"/>
        <v>0</v>
      </c>
    </row>
    <row r="19" spans="1:7" ht="45" customHeight="1" thickBot="1" x14ac:dyDescent="0.3">
      <c r="A19" s="36" t="s">
        <v>40</v>
      </c>
      <c r="B19" s="13" t="s">
        <v>35</v>
      </c>
      <c r="C19" s="71" t="s">
        <v>119</v>
      </c>
      <c r="D19" s="13" t="s">
        <v>30</v>
      </c>
      <c r="E19" s="15">
        <f>'5.3.2'!C12</f>
        <v>0</v>
      </c>
      <c r="F19" s="14">
        <v>1</v>
      </c>
      <c r="G19" s="16">
        <f t="shared" si="0"/>
        <v>0</v>
      </c>
    </row>
    <row r="20" spans="1:7" ht="45" customHeight="1" thickBot="1" x14ac:dyDescent="0.3">
      <c r="A20" s="36" t="s">
        <v>41</v>
      </c>
      <c r="B20" s="13" t="s">
        <v>35</v>
      </c>
      <c r="C20" s="71" t="s">
        <v>119</v>
      </c>
      <c r="D20" s="13" t="s">
        <v>30</v>
      </c>
      <c r="E20" s="15">
        <f>'5.3.2'!C13</f>
        <v>0</v>
      </c>
      <c r="F20" s="14">
        <v>1</v>
      </c>
      <c r="G20" s="16">
        <f t="shared" ref="G20" si="1">F20*E20</f>
        <v>0</v>
      </c>
    </row>
    <row r="21" spans="1:7" ht="45" customHeight="1" thickBot="1" x14ac:dyDescent="0.3">
      <c r="A21" s="36" t="s">
        <v>11</v>
      </c>
      <c r="B21" s="13" t="s">
        <v>48</v>
      </c>
      <c r="C21" s="71" t="s">
        <v>119</v>
      </c>
      <c r="D21" s="13" t="s">
        <v>32</v>
      </c>
      <c r="E21" s="15">
        <f>'5.3.2'!C14</f>
        <v>0</v>
      </c>
      <c r="F21" s="14">
        <v>24</v>
      </c>
      <c r="G21" s="16">
        <f t="shared" si="0"/>
        <v>0</v>
      </c>
    </row>
    <row r="22" spans="1:7" ht="45" customHeight="1" thickBot="1" x14ac:dyDescent="0.3">
      <c r="A22" s="36" t="s">
        <v>12</v>
      </c>
      <c r="B22" s="13" t="s">
        <v>48</v>
      </c>
      <c r="C22" s="71" t="s">
        <v>119</v>
      </c>
      <c r="D22" s="13" t="s">
        <v>33</v>
      </c>
      <c r="E22" s="15">
        <f>'5.3.2'!C15</f>
        <v>0</v>
      </c>
      <c r="F22" s="14">
        <v>17</v>
      </c>
      <c r="G22" s="16">
        <f t="shared" si="0"/>
        <v>0</v>
      </c>
    </row>
    <row r="23" spans="1:7" ht="45" customHeight="1" thickBot="1" x14ac:dyDescent="0.3">
      <c r="A23" s="36" t="s">
        <v>13</v>
      </c>
      <c r="B23" s="13" t="s">
        <v>48</v>
      </c>
      <c r="C23" s="71" t="s">
        <v>119</v>
      </c>
      <c r="D23" s="13" t="s">
        <v>31</v>
      </c>
      <c r="E23" s="15">
        <f>'5.3.2'!C16</f>
        <v>0</v>
      </c>
      <c r="F23" s="14">
        <v>12</v>
      </c>
      <c r="G23" s="16">
        <f t="shared" si="0"/>
        <v>0</v>
      </c>
    </row>
    <row r="24" spans="1:7" ht="45" customHeight="1" thickBot="1" x14ac:dyDescent="0.3">
      <c r="A24" s="36" t="s">
        <v>14</v>
      </c>
      <c r="B24" s="13" t="s">
        <v>48</v>
      </c>
      <c r="C24" s="71" t="s">
        <v>119</v>
      </c>
      <c r="D24" s="13" t="s">
        <v>34</v>
      </c>
      <c r="E24" s="15">
        <f>'5.3.2'!C17</f>
        <v>0</v>
      </c>
      <c r="F24" s="14">
        <v>5</v>
      </c>
      <c r="G24" s="16">
        <f t="shared" si="0"/>
        <v>0</v>
      </c>
    </row>
    <row r="25" spans="1:7" ht="30" customHeight="1" thickBot="1" x14ac:dyDescent="0.3">
      <c r="A25" s="84" t="s">
        <v>63</v>
      </c>
      <c r="B25" s="13">
        <v>2.4</v>
      </c>
      <c r="C25" s="71" t="s">
        <v>64</v>
      </c>
      <c r="D25" s="13" t="s">
        <v>116</v>
      </c>
      <c r="E25" s="15">
        <f>'5.3.2'!C21</f>
        <v>0</v>
      </c>
      <c r="F25" s="14">
        <v>2000</v>
      </c>
      <c r="G25" s="16">
        <f t="shared" si="0"/>
        <v>0</v>
      </c>
    </row>
    <row r="26" spans="1:7" ht="102" customHeight="1" thickBot="1" x14ac:dyDescent="0.3">
      <c r="A26" s="36" t="s">
        <v>115</v>
      </c>
      <c r="B26" s="13">
        <v>2.4</v>
      </c>
      <c r="C26" s="83" t="s">
        <v>132</v>
      </c>
      <c r="D26" s="13" t="s">
        <v>108</v>
      </c>
      <c r="E26" s="15">
        <f>'5.3.2'!C22</f>
        <v>0</v>
      </c>
      <c r="F26" s="14">
        <v>102102</v>
      </c>
      <c r="G26" s="16">
        <f t="shared" si="0"/>
        <v>0</v>
      </c>
    </row>
    <row r="27" spans="1:7" ht="102" customHeight="1" thickBot="1" x14ac:dyDescent="0.3">
      <c r="A27" s="36" t="s">
        <v>117</v>
      </c>
      <c r="B27" s="13">
        <v>2.4</v>
      </c>
      <c r="C27" s="83" t="s">
        <v>133</v>
      </c>
      <c r="D27" s="13" t="s">
        <v>109</v>
      </c>
      <c r="E27" s="15">
        <f>'5.3.2'!C23</f>
        <v>0</v>
      </c>
      <c r="F27" s="14">
        <v>178679</v>
      </c>
      <c r="G27" s="16">
        <f t="shared" si="0"/>
        <v>0</v>
      </c>
    </row>
    <row r="28" spans="1:7" ht="44" customHeight="1" thickBot="1" x14ac:dyDescent="0.3">
      <c r="A28" s="36" t="s">
        <v>120</v>
      </c>
      <c r="B28" s="13">
        <v>2.4</v>
      </c>
      <c r="C28" s="71" t="s">
        <v>67</v>
      </c>
      <c r="D28" s="13" t="s">
        <v>118</v>
      </c>
      <c r="E28" s="15">
        <f>'5.3.1'!C13</f>
        <v>0</v>
      </c>
      <c r="F28" s="14">
        <f>F27+F26</f>
        <v>280781</v>
      </c>
      <c r="G28" s="16">
        <f t="shared" si="0"/>
        <v>0</v>
      </c>
    </row>
    <row r="29" spans="1:7" ht="30" customHeight="1" thickBot="1" x14ac:dyDescent="0.3">
      <c r="A29" s="36" t="s">
        <v>142</v>
      </c>
      <c r="B29" s="13">
        <v>2.5</v>
      </c>
      <c r="C29" s="71" t="s">
        <v>66</v>
      </c>
      <c r="D29" s="13" t="s">
        <v>62</v>
      </c>
      <c r="E29" s="15">
        <f>'5.3.2'!C27</f>
        <v>0</v>
      </c>
      <c r="F29" s="14">
        <v>10000</v>
      </c>
      <c r="G29" s="16">
        <f t="shared" si="0"/>
        <v>0</v>
      </c>
    </row>
    <row r="30" spans="1:7" ht="30" customHeight="1" thickBot="1" x14ac:dyDescent="0.3">
      <c r="A30" s="36" t="s">
        <v>15</v>
      </c>
      <c r="B30" s="13" t="s">
        <v>49</v>
      </c>
      <c r="C30" s="83" t="s">
        <v>134</v>
      </c>
      <c r="D30" s="13" t="s">
        <v>32</v>
      </c>
      <c r="E30" s="15">
        <f>'5.3.2'!C28</f>
        <v>0</v>
      </c>
      <c r="F30" s="14">
        <v>40</v>
      </c>
      <c r="G30" s="16">
        <f t="shared" si="0"/>
        <v>0</v>
      </c>
    </row>
    <row r="31" spans="1:7" ht="30" customHeight="1" thickBot="1" x14ac:dyDescent="0.3">
      <c r="A31" s="36" t="s">
        <v>16</v>
      </c>
      <c r="B31" s="13" t="s">
        <v>49</v>
      </c>
      <c r="C31" s="83" t="s">
        <v>135</v>
      </c>
      <c r="D31" s="13" t="s">
        <v>33</v>
      </c>
      <c r="E31" s="15">
        <f>'5.3.2'!C29</f>
        <v>0</v>
      </c>
      <c r="F31" s="14">
        <v>20</v>
      </c>
      <c r="G31" s="16">
        <f t="shared" si="0"/>
        <v>0</v>
      </c>
    </row>
    <row r="32" spans="1:7" ht="30" customHeight="1" thickBot="1" x14ac:dyDescent="0.3">
      <c r="A32" s="36" t="s">
        <v>17</v>
      </c>
      <c r="B32" s="13" t="s">
        <v>49</v>
      </c>
      <c r="C32" s="83" t="s">
        <v>135</v>
      </c>
      <c r="D32" s="13" t="s">
        <v>31</v>
      </c>
      <c r="E32" s="15">
        <f>'5.3.2'!C30</f>
        <v>0</v>
      </c>
      <c r="F32" s="14">
        <v>20</v>
      </c>
      <c r="G32" s="16">
        <f t="shared" si="0"/>
        <v>0</v>
      </c>
    </row>
    <row r="33" spans="1:9" ht="30" customHeight="1" thickBot="1" x14ac:dyDescent="0.3">
      <c r="A33" s="85" t="s">
        <v>18</v>
      </c>
      <c r="B33" s="86" t="s">
        <v>49</v>
      </c>
      <c r="C33" s="87" t="s">
        <v>136</v>
      </c>
      <c r="D33" s="86" t="s">
        <v>34</v>
      </c>
      <c r="E33" s="88">
        <f>'5.3.2'!C31</f>
        <v>0</v>
      </c>
      <c r="F33" s="89">
        <v>4</v>
      </c>
      <c r="G33" s="42">
        <f t="shared" si="0"/>
        <v>0</v>
      </c>
    </row>
    <row r="34" spans="1:9" s="8" customFormat="1" ht="15" thickTop="1" thickBot="1" x14ac:dyDescent="0.3">
      <c r="A34" s="6"/>
      <c r="B34" s="5"/>
      <c r="C34" s="5"/>
      <c r="D34" s="5"/>
      <c r="E34" s="5"/>
      <c r="F34" s="5"/>
      <c r="G34" s="7"/>
      <c r="I34"/>
    </row>
    <row r="35" spans="1:9" ht="30" customHeight="1" thickTop="1" thickBot="1" x14ac:dyDescent="0.3">
      <c r="D35" s="124" t="s">
        <v>47</v>
      </c>
      <c r="E35" s="125"/>
      <c r="F35" s="126"/>
      <c r="G35" s="17">
        <f>SUM(G6:G33)</f>
        <v>0</v>
      </c>
    </row>
    <row r="36" spans="1:9" ht="13" thickTop="1" x14ac:dyDescent="0.25"/>
  </sheetData>
  <mergeCells count="5">
    <mergeCell ref="G1:G2"/>
    <mergeCell ref="A3:G3"/>
    <mergeCell ref="A1:F1"/>
    <mergeCell ref="A2:F2"/>
    <mergeCell ref="D35:F35"/>
  </mergeCells>
  <phoneticPr fontId="1" type="noConversion"/>
  <hyperlinks>
    <hyperlink ref="G1" location="שער!A1" display="חזור לעמוד השער"/>
  </hyperlinks>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C9092FB2470C2143A326D5DAD9CC57BB" ma:contentTypeVersion="4" ma:contentTypeDescription="צור מסמך חדש." ma:contentTypeScope="" ma:versionID="1c2fbf0e737401c320e2fc56bc4a19c5">
  <xsd:schema xmlns:xsd="http://www.w3.org/2001/XMLSchema" xmlns:xs="http://www.w3.org/2001/XMLSchema" xmlns:p="http://schemas.microsoft.com/office/2006/metadata/properties" xmlns:ns1="http://schemas.microsoft.com/sharepoint/v3" targetNamespace="http://schemas.microsoft.com/office/2006/metadata/properties" ma:root="true" ma:fieldsID="02e7ce2650c9b04c0a135ac8c9f9107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340BF4E-0492-433F-9BCD-1404E5BA68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7B9155-154A-4FF7-AA1F-20BF3E6BECE5}">
  <ds:schemaRefs>
    <ds:schemaRef ds:uri="http://schemas.microsoft.com/office/2006/metadata/longProperties"/>
  </ds:schemaRefs>
</ds:datastoreItem>
</file>

<file path=customXml/itemProps3.xml><?xml version="1.0" encoding="utf-8"?>
<ds:datastoreItem xmlns:ds="http://schemas.openxmlformats.org/officeDocument/2006/customXml" ds:itemID="{FD9F2FBE-2A18-4641-844F-904C4EAAF116}">
  <ds:schemaRefs>
    <ds:schemaRef ds:uri="http://schemas.microsoft.com/sharepoint/v3/contenttype/forms"/>
  </ds:schemaRefs>
</ds:datastoreItem>
</file>

<file path=customXml/itemProps4.xml><?xml version="1.0" encoding="utf-8"?>
<ds:datastoreItem xmlns:ds="http://schemas.openxmlformats.org/officeDocument/2006/customXml" ds:itemID="{82646BB4-BCC7-4352-9135-44AA200D777C}">
  <ds:schemaRefs>
    <ds:schemaRef ds:uri="http://purl.org/dc/elements/1.1/"/>
    <ds:schemaRef ds:uri="http://schemas.microsoft.com/office/2006/documentManagement/types"/>
    <ds:schemaRef ds:uri="http://schemas.microsoft.com/office/infopath/2007/PartnerControls"/>
    <ds:schemaRef ds:uri="http://schemas.microsoft.com/sharepoint/v3"/>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שער</vt:lpstr>
      <vt:lpstr>5.3.1</vt:lpstr>
      <vt:lpstr>5.3.2</vt:lpstr>
      <vt:lpstr>5.3.3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נספח 5.2 - גיליון עלות</dc:title>
  <dc:creator/>
  <cp:lastModifiedBy>Noa Ashkenazy</cp:lastModifiedBy>
  <cp:lastPrinted>2008-04-03T19:06:08Z</cp:lastPrinted>
  <dcterms:created xsi:type="dcterms:W3CDTF">2008-04-02T11:32:41Z</dcterms:created>
  <dcterms:modified xsi:type="dcterms:W3CDTF">2019-06-03T11:45:22Z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תאריך">
    <vt:lpwstr>2014-03-10T00:00:00Z</vt:lpwstr>
  </property>
  <property fmtid="{D5CDD505-2E9C-101B-9397-08002B2CF9AE}" pid="3" name="GovXEventDate">
    <vt:lpwstr>2014-07-15T00:00:00Z</vt:lpwstr>
  </property>
</Properties>
</file>